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charts/chart10.xml" ContentType="application/vnd.openxmlformats-officedocument.drawingml.chart+xml"/>
  <Override PartName="/xl/charts/chart9.xml" ContentType="application/vnd.openxmlformats-officedocument.drawingml.chart+xml"/>
  <Override PartName="/xl/drawings/drawing3.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xl/charts/chart8.xml" ContentType="application/vnd.openxmlformats-officedocument.drawingml.char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5.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30" windowWidth="16260" windowHeight="5835"/>
  </bookViews>
  <sheets>
    <sheet name="COVER PAGE" sheetId="9" r:id="rId1"/>
    <sheet name="SUMMARY of STATUS" sheetId="7" r:id="rId2"/>
    <sheet name="Capacity and Capability" sheetId="1" r:id="rId3"/>
    <sheet name="Sheet2" sheetId="2" state="hidden" r:id="rId4"/>
    <sheet name="Quality and Safety" sheetId="3" r:id="rId5"/>
    <sheet name="formula" sheetId="4" state="hidden" r:id="rId6"/>
    <sheet name="Reference" sheetId="8" r:id="rId7"/>
  </sheets>
  <definedNames>
    <definedName name="_xlnm.Print_Area" localSheetId="2">'Capacity and Capability'!$A$1:$S$66</definedName>
    <definedName name="_xlnm.Print_Area" localSheetId="4">'Quality and Safety'!$A$1:$S$86</definedName>
    <definedName name="_xlnm.Print_Area" localSheetId="1">'SUMMARY of STATUS'!$A$1:$K$51</definedName>
    <definedName name="_xlnm.Print_Titles" localSheetId="2">'Capacity and Capability'!$F:$G,'Capacity and Capability'!$14:$14</definedName>
    <definedName name="_xlnm.Print_Titles" localSheetId="4">'Quality and Safety'!$F:$G,'Quality and Safety'!$14:$14</definedName>
  </definedNames>
  <calcPr calcId="125725"/>
</workbook>
</file>

<file path=xl/calcChain.xml><?xml version="1.0" encoding="utf-8"?>
<calcChain xmlns="http://schemas.openxmlformats.org/spreadsheetml/2006/main">
  <c r="C10" i="3"/>
  <c r="C9"/>
  <c r="C8"/>
  <c r="O86" l="1"/>
  <c r="N86"/>
  <c r="P86" s="1"/>
  <c r="O85"/>
  <c r="N85"/>
  <c r="O84"/>
  <c r="N84"/>
  <c r="O83"/>
  <c r="N83"/>
  <c r="P83" s="1"/>
  <c r="O82"/>
  <c r="N82"/>
  <c r="P82" s="1"/>
  <c r="O81"/>
  <c r="N81"/>
  <c r="O80"/>
  <c r="N80"/>
  <c r="O79"/>
  <c r="N79"/>
  <c r="P79" s="1"/>
  <c r="O78"/>
  <c r="N78"/>
  <c r="P78" s="1"/>
  <c r="O77"/>
  <c r="N77"/>
  <c r="O76"/>
  <c r="N76"/>
  <c r="O75"/>
  <c r="N75"/>
  <c r="P75" s="1"/>
  <c r="O74"/>
  <c r="N74"/>
  <c r="P74" s="1"/>
  <c r="O73"/>
  <c r="N73"/>
  <c r="O72"/>
  <c r="N72"/>
  <c r="O71"/>
  <c r="N71"/>
  <c r="O70"/>
  <c r="N70"/>
  <c r="P70" s="1"/>
  <c r="O69"/>
  <c r="N69"/>
  <c r="O68"/>
  <c r="N68"/>
  <c r="O67"/>
  <c r="N67"/>
  <c r="O66"/>
  <c r="N66"/>
  <c r="P66" s="1"/>
  <c r="O65"/>
  <c r="N65"/>
  <c r="O64"/>
  <c r="N64"/>
  <c r="O63"/>
  <c r="N63"/>
  <c r="O62"/>
  <c r="N62"/>
  <c r="P62" s="1"/>
  <c r="O61"/>
  <c r="N61"/>
  <c r="O60"/>
  <c r="N60"/>
  <c r="O59"/>
  <c r="N59"/>
  <c r="O58"/>
  <c r="N58"/>
  <c r="P58" s="1"/>
  <c r="O57"/>
  <c r="N57"/>
  <c r="O56"/>
  <c r="N56"/>
  <c r="O55"/>
  <c r="N55"/>
  <c r="O54"/>
  <c r="N54"/>
  <c r="P54" s="1"/>
  <c r="O53"/>
  <c r="N53"/>
  <c r="O52"/>
  <c r="N52"/>
  <c r="O51"/>
  <c r="N51"/>
  <c r="O50"/>
  <c r="N50"/>
  <c r="P50" s="1"/>
  <c r="O49"/>
  <c r="N49"/>
  <c r="O48"/>
  <c r="N48"/>
  <c r="O47"/>
  <c r="N47"/>
  <c r="O46"/>
  <c r="N46"/>
  <c r="P46" s="1"/>
  <c r="O45"/>
  <c r="N45"/>
  <c r="O44"/>
  <c r="N44"/>
  <c r="O43"/>
  <c r="N43"/>
  <c r="O42"/>
  <c r="N42"/>
  <c r="P42" s="1"/>
  <c r="O41"/>
  <c r="N41"/>
  <c r="O40"/>
  <c r="N40"/>
  <c r="O39"/>
  <c r="N39"/>
  <c r="O38"/>
  <c r="N38"/>
  <c r="P38" s="1"/>
  <c r="O37"/>
  <c r="N37"/>
  <c r="O36"/>
  <c r="N36"/>
  <c r="O35"/>
  <c r="N35"/>
  <c r="O34"/>
  <c r="N34"/>
  <c r="P34" s="1"/>
  <c r="O33"/>
  <c r="N33"/>
  <c r="O32"/>
  <c r="N32"/>
  <c r="O31"/>
  <c r="N31"/>
  <c r="O30"/>
  <c r="N30"/>
  <c r="P30" s="1"/>
  <c r="O29"/>
  <c r="N29"/>
  <c r="O28"/>
  <c r="N28"/>
  <c r="O27"/>
  <c r="N27"/>
  <c r="O26"/>
  <c r="N26"/>
  <c r="P26" s="1"/>
  <c r="O25"/>
  <c r="N25"/>
  <c r="O24"/>
  <c r="N24"/>
  <c r="O23"/>
  <c r="N23"/>
  <c r="O22"/>
  <c r="N22"/>
  <c r="P22" s="1"/>
  <c r="O21"/>
  <c r="N21"/>
  <c r="O20"/>
  <c r="N20"/>
  <c r="O19"/>
  <c r="N19"/>
  <c r="O18"/>
  <c r="N18"/>
  <c r="P18" s="1"/>
  <c r="O17"/>
  <c r="N17"/>
  <c r="O16"/>
  <c r="N16"/>
  <c r="I27"/>
  <c r="R27" s="1"/>
  <c r="I26"/>
  <c r="R26" s="1"/>
  <c r="I25"/>
  <c r="R25" s="1"/>
  <c r="I24"/>
  <c r="I23"/>
  <c r="I22"/>
  <c r="I21"/>
  <c r="I20"/>
  <c r="I19"/>
  <c r="I18"/>
  <c r="I17"/>
  <c r="I16"/>
  <c r="I15"/>
  <c r="C10" i="1"/>
  <c r="D28" i="7" s="1"/>
  <c r="C9" i="1"/>
  <c r="C8"/>
  <c r="D26" i="7" s="1"/>
  <c r="O66" i="1"/>
  <c r="N66"/>
  <c r="I66"/>
  <c r="R66" s="1"/>
  <c r="O65"/>
  <c r="N65"/>
  <c r="I65"/>
  <c r="R65" s="1"/>
  <c r="O64"/>
  <c r="N64"/>
  <c r="I64"/>
  <c r="R64" s="1"/>
  <c r="O63"/>
  <c r="N63"/>
  <c r="I63"/>
  <c r="R63" s="1"/>
  <c r="O62"/>
  <c r="N62"/>
  <c r="I62"/>
  <c r="R62" s="1"/>
  <c r="O61"/>
  <c r="N61"/>
  <c r="I61"/>
  <c r="R61" s="1"/>
  <c r="O60"/>
  <c r="N60"/>
  <c r="I60"/>
  <c r="R60" s="1"/>
  <c r="O59"/>
  <c r="N59"/>
  <c r="I59"/>
  <c r="R59" s="1"/>
  <c r="O58"/>
  <c r="N58"/>
  <c r="I58"/>
  <c r="R58" s="1"/>
  <c r="O57"/>
  <c r="N57"/>
  <c r="I57"/>
  <c r="R57" s="1"/>
  <c r="O56"/>
  <c r="N56"/>
  <c r="I56"/>
  <c r="R56" s="1"/>
  <c r="O55"/>
  <c r="N55"/>
  <c r="I55"/>
  <c r="R55" s="1"/>
  <c r="O54"/>
  <c r="N54"/>
  <c r="I54"/>
  <c r="R54" s="1"/>
  <c r="O53"/>
  <c r="N53"/>
  <c r="I53"/>
  <c r="R53" s="1"/>
  <c r="O52"/>
  <c r="N52"/>
  <c r="I52"/>
  <c r="R52" s="1"/>
  <c r="O51"/>
  <c r="N51"/>
  <c r="I51"/>
  <c r="R51" s="1"/>
  <c r="O50"/>
  <c r="N50"/>
  <c r="I50"/>
  <c r="R50" s="1"/>
  <c r="O49"/>
  <c r="N49"/>
  <c r="I49"/>
  <c r="R49" s="1"/>
  <c r="O48"/>
  <c r="N48"/>
  <c r="I48"/>
  <c r="R48" s="1"/>
  <c r="O47"/>
  <c r="N47"/>
  <c r="I47"/>
  <c r="R47" s="1"/>
  <c r="O46"/>
  <c r="N46"/>
  <c r="I46"/>
  <c r="R46" s="1"/>
  <c r="O45"/>
  <c r="N45"/>
  <c r="I45"/>
  <c r="R45" s="1"/>
  <c r="O44"/>
  <c r="N44"/>
  <c r="I44"/>
  <c r="R44" s="1"/>
  <c r="O43"/>
  <c r="N43"/>
  <c r="I43"/>
  <c r="R43" s="1"/>
  <c r="O42"/>
  <c r="N42"/>
  <c r="I42"/>
  <c r="R42" s="1"/>
  <c r="O41"/>
  <c r="N41"/>
  <c r="I41"/>
  <c r="R41" s="1"/>
  <c r="O40"/>
  <c r="N40"/>
  <c r="I40"/>
  <c r="R40" s="1"/>
  <c r="O39"/>
  <c r="N39"/>
  <c r="I39"/>
  <c r="R39" s="1"/>
  <c r="O38"/>
  <c r="N38"/>
  <c r="I38"/>
  <c r="R38" s="1"/>
  <c r="O37"/>
  <c r="N37"/>
  <c r="I37"/>
  <c r="R37" s="1"/>
  <c r="O36"/>
  <c r="N36"/>
  <c r="I36"/>
  <c r="R36" s="1"/>
  <c r="O35"/>
  <c r="N35"/>
  <c r="I35"/>
  <c r="R35" s="1"/>
  <c r="O34"/>
  <c r="N34"/>
  <c r="I34"/>
  <c r="R34" s="1"/>
  <c r="O33"/>
  <c r="N33"/>
  <c r="I33"/>
  <c r="O32"/>
  <c r="N32"/>
  <c r="I32"/>
  <c r="O31"/>
  <c r="N31"/>
  <c r="I31"/>
  <c r="O30"/>
  <c r="N30"/>
  <c r="I30"/>
  <c r="O29"/>
  <c r="N29"/>
  <c r="I29"/>
  <c r="O28"/>
  <c r="N28"/>
  <c r="I28"/>
  <c r="O27"/>
  <c r="N27"/>
  <c r="I27"/>
  <c r="O26"/>
  <c r="N26"/>
  <c r="I26"/>
  <c r="O25"/>
  <c r="N25"/>
  <c r="I25"/>
  <c r="O24"/>
  <c r="N24"/>
  <c r="I24"/>
  <c r="O23"/>
  <c r="N23"/>
  <c r="I23"/>
  <c r="O22"/>
  <c r="N22"/>
  <c r="I22"/>
  <c r="O21"/>
  <c r="N21"/>
  <c r="I21"/>
  <c r="O20"/>
  <c r="N20"/>
  <c r="I20"/>
  <c r="O19"/>
  <c r="N19"/>
  <c r="I19"/>
  <c r="O18"/>
  <c r="N18"/>
  <c r="I18"/>
  <c r="O17"/>
  <c r="N17"/>
  <c r="I17"/>
  <c r="O16"/>
  <c r="N16"/>
  <c r="I16"/>
  <c r="O15"/>
  <c r="N15"/>
  <c r="I15"/>
  <c r="R15" s="1"/>
  <c r="I86" i="3"/>
  <c r="R86" s="1"/>
  <c r="I85"/>
  <c r="R85" s="1"/>
  <c r="I84"/>
  <c r="R84" s="1"/>
  <c r="I83"/>
  <c r="R83" s="1"/>
  <c r="I82"/>
  <c r="R82" s="1"/>
  <c r="I81"/>
  <c r="R81" s="1"/>
  <c r="I80"/>
  <c r="R80" s="1"/>
  <c r="I79"/>
  <c r="R79" s="1"/>
  <c r="I78"/>
  <c r="R78" s="1"/>
  <c r="I77"/>
  <c r="R77" s="1"/>
  <c r="I76"/>
  <c r="R76" s="1"/>
  <c r="I75"/>
  <c r="R75" s="1"/>
  <c r="I74"/>
  <c r="R74" s="1"/>
  <c r="I73"/>
  <c r="R73" s="1"/>
  <c r="I72"/>
  <c r="R72" s="1"/>
  <c r="I71"/>
  <c r="R71" s="1"/>
  <c r="I70"/>
  <c r="R70" s="1"/>
  <c r="I69"/>
  <c r="R69" s="1"/>
  <c r="I68"/>
  <c r="R68" s="1"/>
  <c r="I67"/>
  <c r="R67" s="1"/>
  <c r="I66"/>
  <c r="R66" s="1"/>
  <c r="I65"/>
  <c r="R65" s="1"/>
  <c r="I64"/>
  <c r="R64" s="1"/>
  <c r="I63"/>
  <c r="R63" s="1"/>
  <c r="I62"/>
  <c r="R62" s="1"/>
  <c r="I61"/>
  <c r="R61" s="1"/>
  <c r="I60"/>
  <c r="R60" s="1"/>
  <c r="I59"/>
  <c r="R59" s="1"/>
  <c r="I58"/>
  <c r="R58" s="1"/>
  <c r="I57"/>
  <c r="R57" s="1"/>
  <c r="I56"/>
  <c r="R56" s="1"/>
  <c r="I55"/>
  <c r="R55" s="1"/>
  <c r="I54"/>
  <c r="R54" s="1"/>
  <c r="I53"/>
  <c r="R53" s="1"/>
  <c r="I52"/>
  <c r="R52" s="1"/>
  <c r="I51"/>
  <c r="R51" s="1"/>
  <c r="I50"/>
  <c r="R50" s="1"/>
  <c r="I49"/>
  <c r="R49" s="1"/>
  <c r="I48"/>
  <c r="R48" s="1"/>
  <c r="I47"/>
  <c r="I46"/>
  <c r="I45"/>
  <c r="R45" s="1"/>
  <c r="I44"/>
  <c r="R44" s="1"/>
  <c r="I43"/>
  <c r="R43" s="1"/>
  <c r="I42"/>
  <c r="R42" s="1"/>
  <c r="I41"/>
  <c r="R41" s="1"/>
  <c r="I40"/>
  <c r="R40" s="1"/>
  <c r="I39"/>
  <c r="R39" s="1"/>
  <c r="I38"/>
  <c r="R38" s="1"/>
  <c r="I37"/>
  <c r="R37" s="1"/>
  <c r="I36"/>
  <c r="R36" s="1"/>
  <c r="I35"/>
  <c r="R35" s="1"/>
  <c r="I34"/>
  <c r="R34" s="1"/>
  <c r="I33"/>
  <c r="R33" s="1"/>
  <c r="I32"/>
  <c r="R32" s="1"/>
  <c r="I31"/>
  <c r="R31" s="1"/>
  <c r="I30"/>
  <c r="R30" s="1"/>
  <c r="I29"/>
  <c r="R29" s="1"/>
  <c r="I28"/>
  <c r="R28" s="1"/>
  <c r="A37" i="7"/>
  <c r="A21"/>
  <c r="D44"/>
  <c r="D43"/>
  <c r="D42"/>
  <c r="O15" i="3"/>
  <c r="N15"/>
  <c r="P19" l="1"/>
  <c r="Q19" s="1"/>
  <c r="R19" s="1"/>
  <c r="P23"/>
  <c r="Q23" s="1"/>
  <c r="R23" s="1"/>
  <c r="P27"/>
  <c r="Q27" s="1"/>
  <c r="P31"/>
  <c r="Q31" s="1"/>
  <c r="P35"/>
  <c r="P39"/>
  <c r="Q39" s="1"/>
  <c r="P43"/>
  <c r="P47"/>
  <c r="Q47" s="1"/>
  <c r="R47" s="1"/>
  <c r="P51"/>
  <c r="P55"/>
  <c r="Q55" s="1"/>
  <c r="P59"/>
  <c r="Q59" s="1"/>
  <c r="P63"/>
  <c r="Q63" s="1"/>
  <c r="P67"/>
  <c r="P71"/>
  <c r="Q71" s="1"/>
  <c r="C11"/>
  <c r="P25"/>
  <c r="Q25" s="1"/>
  <c r="P41"/>
  <c r="Q41" s="1"/>
  <c r="P56"/>
  <c r="Q56" s="1"/>
  <c r="P72"/>
  <c r="Q72" s="1"/>
  <c r="P24"/>
  <c r="Q24" s="1"/>
  <c r="R24" s="1"/>
  <c r="P40"/>
  <c r="Q40" s="1"/>
  <c r="P57"/>
  <c r="Q57" s="1"/>
  <c r="P73"/>
  <c r="Q73" s="1"/>
  <c r="P33"/>
  <c r="Q33" s="1"/>
  <c r="P37"/>
  <c r="Q37" s="1"/>
  <c r="P44"/>
  <c r="Q44" s="1"/>
  <c r="P48"/>
  <c r="Q48" s="1"/>
  <c r="P65"/>
  <c r="Q65" s="1"/>
  <c r="P69"/>
  <c r="Q69" s="1"/>
  <c r="P76"/>
  <c r="Q76" s="1"/>
  <c r="P80"/>
  <c r="Q80" s="1"/>
  <c r="P17"/>
  <c r="Q17" s="1"/>
  <c r="R17" s="1"/>
  <c r="P21"/>
  <c r="P28"/>
  <c r="Q28" s="1"/>
  <c r="P32"/>
  <c r="Q32" s="1"/>
  <c r="P49"/>
  <c r="Q49" s="1"/>
  <c r="P53"/>
  <c r="Q53" s="1"/>
  <c r="P60"/>
  <c r="Q60" s="1"/>
  <c r="P64"/>
  <c r="Q64" s="1"/>
  <c r="P81"/>
  <c r="Q81" s="1"/>
  <c r="P85"/>
  <c r="Q85" s="1"/>
  <c r="P20"/>
  <c r="Q20" s="1"/>
  <c r="R20" s="1"/>
  <c r="P29"/>
  <c r="Q29" s="1"/>
  <c r="P36"/>
  <c r="Q36" s="1"/>
  <c r="P45"/>
  <c r="Q45" s="1"/>
  <c r="P52"/>
  <c r="Q52" s="1"/>
  <c r="P61"/>
  <c r="Q61" s="1"/>
  <c r="P68"/>
  <c r="Q68" s="1"/>
  <c r="P77"/>
  <c r="Q77" s="1"/>
  <c r="P84"/>
  <c r="Q84" s="1"/>
  <c r="P16"/>
  <c r="Q16" s="1"/>
  <c r="R16" s="1"/>
  <c r="P48" i="1"/>
  <c r="Q48" s="1"/>
  <c r="P56"/>
  <c r="Q56" s="1"/>
  <c r="P64"/>
  <c r="Q64" s="1"/>
  <c r="P44"/>
  <c r="Q44" s="1"/>
  <c r="P52"/>
  <c r="Q52" s="1"/>
  <c r="P60"/>
  <c r="Q60" s="1"/>
  <c r="R32"/>
  <c r="P15" i="3"/>
  <c r="Q15" s="1"/>
  <c r="R15" s="1"/>
  <c r="Q21"/>
  <c r="R21" s="1"/>
  <c r="P24" i="1"/>
  <c r="Q24" s="1"/>
  <c r="R24" s="1"/>
  <c r="P36"/>
  <c r="Q36" s="1"/>
  <c r="P16"/>
  <c r="Q16" s="1"/>
  <c r="R16" s="1"/>
  <c r="P20"/>
  <c r="Q20" s="1"/>
  <c r="R20" s="1"/>
  <c r="P28"/>
  <c r="Q28" s="1"/>
  <c r="R28" s="1"/>
  <c r="P32"/>
  <c r="Q32" s="1"/>
  <c r="P40"/>
  <c r="Q40" s="1"/>
  <c r="P25"/>
  <c r="Q25" s="1"/>
  <c r="R25" s="1"/>
  <c r="L7"/>
  <c r="I26" i="7" s="1"/>
  <c r="C11" i="1"/>
  <c r="D29" i="7" s="1"/>
  <c r="P17" i="1"/>
  <c r="Q17" s="1"/>
  <c r="R17" s="1"/>
  <c r="P21"/>
  <c r="Q21" s="1"/>
  <c r="R21" s="1"/>
  <c r="P29"/>
  <c r="Q29" s="1"/>
  <c r="R29" s="1"/>
  <c r="P33"/>
  <c r="Q33" s="1"/>
  <c r="R33" s="1"/>
  <c r="P37"/>
  <c r="Q37" s="1"/>
  <c r="P41"/>
  <c r="Q41" s="1"/>
  <c r="P45"/>
  <c r="Q45" s="1"/>
  <c r="P49"/>
  <c r="Q49" s="1"/>
  <c r="P53"/>
  <c r="Q53" s="1"/>
  <c r="P57"/>
  <c r="Q57" s="1"/>
  <c r="P61"/>
  <c r="Q61" s="1"/>
  <c r="P65"/>
  <c r="Q65" s="1"/>
  <c r="P18"/>
  <c r="Q18" s="1"/>
  <c r="R18" s="1"/>
  <c r="P22"/>
  <c r="Q22" s="1"/>
  <c r="R22" s="1"/>
  <c r="P26"/>
  <c r="Q26" s="1"/>
  <c r="R26" s="1"/>
  <c r="P30"/>
  <c r="Q30" s="1"/>
  <c r="R30" s="1"/>
  <c r="P38"/>
  <c r="Q38" s="1"/>
  <c r="P42"/>
  <c r="Q42" s="1"/>
  <c r="P46"/>
  <c r="Q46" s="1"/>
  <c r="P50"/>
  <c r="Q50" s="1"/>
  <c r="P54"/>
  <c r="Q54" s="1"/>
  <c r="P58"/>
  <c r="Q58" s="1"/>
  <c r="P62"/>
  <c r="Q62" s="1"/>
  <c r="P66"/>
  <c r="Q66" s="1"/>
  <c r="D27" i="7"/>
  <c r="P15" i="1"/>
  <c r="Q15" s="1"/>
  <c r="P19"/>
  <c r="Q19" s="1"/>
  <c r="R19" s="1"/>
  <c r="P23"/>
  <c r="Q23" s="1"/>
  <c r="R23" s="1"/>
  <c r="P27"/>
  <c r="Q27" s="1"/>
  <c r="R27" s="1"/>
  <c r="P31"/>
  <c r="Q31" s="1"/>
  <c r="R31" s="1"/>
  <c r="P35"/>
  <c r="Q35" s="1"/>
  <c r="P39"/>
  <c r="Q39" s="1"/>
  <c r="P43"/>
  <c r="Q43" s="1"/>
  <c r="P47"/>
  <c r="Q47" s="1"/>
  <c r="P51"/>
  <c r="Q51" s="1"/>
  <c r="P55"/>
  <c r="Q55" s="1"/>
  <c r="P59"/>
  <c r="Q59" s="1"/>
  <c r="P63"/>
  <c r="Q63" s="1"/>
  <c r="D12" i="7"/>
  <c r="P34" i="1"/>
  <c r="Q34" s="1"/>
  <c r="D10" i="7"/>
  <c r="L7" i="3"/>
  <c r="I42" i="7" s="1"/>
  <c r="Q22" i="3"/>
  <c r="R22" s="1"/>
  <c r="D45" i="7"/>
  <c r="Q18" i="3"/>
  <c r="R18" s="1"/>
  <c r="Q26"/>
  <c r="Q30"/>
  <c r="Q34"/>
  <c r="Q35"/>
  <c r="Q38"/>
  <c r="Q42"/>
  <c r="Q43"/>
  <c r="Q46"/>
  <c r="R46" s="1"/>
  <c r="Q50"/>
  <c r="Q51"/>
  <c r="Q54"/>
  <c r="Q58"/>
  <c r="Q62"/>
  <c r="Q66"/>
  <c r="Q67"/>
  <c r="Q70"/>
  <c r="Q74"/>
  <c r="Q75"/>
  <c r="Q78"/>
  <c r="Q79"/>
  <c r="Q82"/>
  <c r="Q83"/>
  <c r="Q86"/>
  <c r="L9" l="1"/>
  <c r="L10"/>
  <c r="I45" i="7" s="1"/>
  <c r="L8" i="3"/>
  <c r="I43" i="7" s="1"/>
  <c r="L11" i="3"/>
  <c r="L11" i="1"/>
  <c r="I30" i="7" s="1"/>
  <c r="L8" i="1"/>
  <c r="I27" i="7" s="1"/>
  <c r="L10" i="1"/>
  <c r="I29" i="7" s="1"/>
  <c r="L9" i="1"/>
  <c r="I28" i="7" s="1"/>
  <c r="D30"/>
  <c r="D13"/>
  <c r="D11"/>
  <c r="I10"/>
  <c r="C12" i="1"/>
  <c r="B10" s="1"/>
  <c r="C28" i="7" s="1"/>
  <c r="I46"/>
  <c r="I44"/>
  <c r="C12" i="3"/>
  <c r="B11" s="1"/>
  <c r="C45" i="7" s="1"/>
  <c r="D46"/>
  <c r="D14" l="1"/>
  <c r="C10" s="1"/>
  <c r="I13"/>
  <c r="I11"/>
  <c r="I31"/>
  <c r="L12" i="1"/>
  <c r="M10" s="1"/>
  <c r="H29" i="7" s="1"/>
  <c r="I12"/>
  <c r="B8" i="1"/>
  <c r="C26" i="7" s="1"/>
  <c r="B11" i="1"/>
  <c r="C29" i="7" s="1"/>
  <c r="B9" i="1"/>
  <c r="C27" i="7" s="1"/>
  <c r="I14"/>
  <c r="B10" i="3"/>
  <c r="C44" i="7" s="1"/>
  <c r="L12" i="3"/>
  <c r="M10" s="1"/>
  <c r="H45" i="7" s="1"/>
  <c r="B8" i="3"/>
  <c r="C42" i="7" s="1"/>
  <c r="B9" i="3"/>
  <c r="C43" i="7" s="1"/>
  <c r="I47"/>
  <c r="I15" l="1"/>
  <c r="H11" s="1"/>
  <c r="C11"/>
  <c r="C13"/>
  <c r="C12"/>
  <c r="M8" i="1"/>
  <c r="H27" i="7" s="1"/>
  <c r="M11" i="1"/>
  <c r="H30" i="7" s="1"/>
  <c r="M9" i="1"/>
  <c r="H28" i="7" s="1"/>
  <c r="M11" i="3"/>
  <c r="H46" i="7" s="1"/>
  <c r="M9" i="3"/>
  <c r="H44" i="7" s="1"/>
  <c r="M8" i="3"/>
  <c r="H43" i="7" s="1"/>
  <c r="H14" l="1"/>
  <c r="H12"/>
  <c r="H13"/>
</calcChain>
</file>

<file path=xl/sharedStrings.xml><?xml version="1.0" encoding="utf-8"?>
<sst xmlns="http://schemas.openxmlformats.org/spreadsheetml/2006/main" count="468" uniqueCount="246">
  <si>
    <t>REGULATION</t>
  </si>
  <si>
    <t>STANDARD</t>
  </si>
  <si>
    <t>LINE OF ENQUIRY</t>
  </si>
  <si>
    <t>Compliant</t>
  </si>
  <si>
    <t>Substantially Compliant</t>
  </si>
  <si>
    <t>Non Compliant</t>
  </si>
  <si>
    <t>Capacity and Capability</t>
  </si>
  <si>
    <t>Quality and Safety</t>
  </si>
  <si>
    <t>DIMENSION</t>
  </si>
  <si>
    <t>Provider</t>
  </si>
  <si>
    <t xml:space="preserve">1.Has the registered provider prepared in writing, adopted and implemented policies and procedures on the matters set out in Schedule 5 of the regulations?
</t>
  </si>
  <si>
    <t xml:space="preserve">2.Has the registered provider made the written policies and procedures referred to in paragraph (1) above available to staff?
</t>
  </si>
  <si>
    <t xml:space="preserve">2.Is the post of person in charge full-time and does the person in charge have the required qualifications, skills and experience necessary to manage the designated centre, having regard to the size of the designated centre, the statement of purpose, and the number and needs of the residents?
</t>
  </si>
  <si>
    <t xml:space="preserve">3.Has the person who is appointed as person in charge on or after the day which is 3 years after the day on which these regulations come into operation have:
a) A minimum of 3 years’ experience in a management or supervisory role in the area of health or social care
b) An appropriate qualification in health or social care management at an appropriate level?
</t>
  </si>
  <si>
    <t xml:space="preserve">5.Has the registered provider ensured that he or she has obtained, in respect of the person in charge, the information and documents specified in Schedule 2 of the regulations?
</t>
  </si>
  <si>
    <t xml:space="preserve">2.Has the registered provider ensured that where nursing care is required – subject to the statement of purpose and the assessed needs of residents – it is provided?
</t>
  </si>
  <si>
    <t xml:space="preserve">3.Has the registered provider ensured that residents receive continuity of care and support, particularly in circumstances where staff are employed on a less than full-time basis?
</t>
  </si>
  <si>
    <t>Person In Charge</t>
  </si>
  <si>
    <t xml:space="preserve">4.Has the registered provider ensured that any resident who has made a complaint is not adversely affected by reason of the complaint having been made?
</t>
  </si>
  <si>
    <t xml:space="preserve">3.Has the registered provider nominated a person, other than the person nominated to deal with complaints in paragraph (2)(a), to be available to residents to ensure that:
a) All complaints are appropriately responded to
b) The person nominated to deal with complaints maintains a record of all complaints including details of any investigation into a complaint, outcome of a complaint, any action taken on foot of a complaint and whether or not the resident was satisfied?
</t>
  </si>
  <si>
    <t xml:space="preserve">2.Has the person in charge ensured that copies of the following are made available to staff:
a) The Act and any regulations made under it
b) Standards set by the Authority under section 8 of the Act and approved by the Minister under Section 10 of the Act
c) Relevant guidance issued from time to time by statutory and professional bodies?
</t>
  </si>
  <si>
    <t xml:space="preserve">1.Has the registered provider established and maintained a directory of residents in the designated centre?
</t>
  </si>
  <si>
    <t xml:space="preserve">2.Is the directory established under paragraph (1) above made available, when requested, to the Chief Inspector?
</t>
  </si>
  <si>
    <t xml:space="preserve">3.Does the directory include the information specified in paragraph (3) of Schedule 3?
</t>
  </si>
  <si>
    <t xml:space="preserve">2.Are records kept in accordance with this section and set out in Schedule 2 , retained for a period of not less than 7 years after the staff member has ceased to be employed in the designated centre?
</t>
  </si>
  <si>
    <t xml:space="preserve">4.Are records kept in accordance with this section and set out in paragraphs (6), (11), (12), (13) and (14) of Schedule 4, retained for a period of not less than 4 years from the date of their making.
</t>
  </si>
  <si>
    <t xml:space="preserve">1.Has the registered provider effected a contract of insurance against injury to residents?
</t>
  </si>
  <si>
    <t xml:space="preserve">2.Has the registered provider chosen to insure against other risks in the designated centre, including loss or damage to property, and where such insurance is effected have the residents been advised accordingly?
</t>
  </si>
  <si>
    <t xml:space="preserve">2.Has the registered provider, or a person nominated by the registered provider, carried out an unannounced visit to the designated centre at least once every six months or more frequently as determined by the Chief Inspector and:
a) Prepared a written report on the safety and quality of care and support provided in the centre and put a plan in place to address any concerns regarding the standard of care and support
b) Maintained a copy of this report made under subparagraph (a) and made it available on request to residents and their representatives and the Chief Inspector?
</t>
  </si>
  <si>
    <t>1.Has the registered provider ensured that: 
a) Each application for admission to the designated centre is determined on the basis of transparent criteria in accordance with the statement of purpose
b) Admission policies and practices take account of the need to protect residents from abuse by their peers?</t>
  </si>
  <si>
    <t xml:space="preserve">1.Has the person in charge given the Chief Inspector notice in writing within 3 working days of the following adverse incidents occurring in the centre:
a) The unexpected death of any resident, including the death of any resident following transfer to hospital from the designated centre
b) An outbreak of any notifiable disease as identified and published by the Health Protection Surveillance Centre
c) Any fire, any loss of power, heating or water, and any incident where an unplanned evacuation of the centre took place
d) Any serious injury to a resident which requires immediate medical or hospital treatment
e) Any unexplained absence of a resident from the designated centre
f) Any allegation, suspected or confirmed, of abuse of any resident
g) Any allegation of misconduct by the registered provider or by staff
h) Any occasion where the registered provider becomes aware that a member of staff is the subject of review by a professional body?
</t>
  </si>
  <si>
    <t xml:space="preserve">2.In the case of an unexpected death notified to the Chief Inspector pursuant to paragraph (1)(a) has the person in charge also ensured that written notice is provided to the Chief Inspector setting out the cause of the death when same has been established?
</t>
  </si>
  <si>
    <t xml:space="preserve">1.Has the registered provider given notice in writing to the Chief Inspector of the proposed absence, where the person in charge proposes to be absent from the designated centre for a continuous period of 28 days or more?
</t>
  </si>
  <si>
    <t xml:space="preserve">2.Except in the case of an emergency, has the registered provider given the notice referred to in paragraph (1) no later than one month before the proposed absence commences or within such shorter period as may be agreed with the Chief Inspector?
a) The length or expected length of the absence; and
b) The expected dates of departure and return?
</t>
  </si>
  <si>
    <t xml:space="preserve">3.Where the person in charge is absent from the designated centre as a result of an emergency or unanticipated event, has the registered provider, as soon as it became apparent that the absence concerned will be for a period of 28 days or more, given notice in writing to the Chief Inspector of the absence, including the information referred to in paragraph (2)?
</t>
  </si>
  <si>
    <t xml:space="preserve">4.Where an absence referred to in paragraph (3) has occurred, has the registered provider notified the Chief Inspector of the return to duty of the person in charge not later than 3 working days after the date of his or her return?
</t>
  </si>
  <si>
    <t xml:space="preserve">1.Where the registered provider gives notice of the absence of the person in charge from the designated centre under Regulation 32, has he or she given notice in writing to the Chief Inspector of the procedures and arrangements that will be in place for the management of the designated centre during the said absence?
</t>
  </si>
  <si>
    <t xml:space="preserve">1.Has the registered provider made available an effective complaints procedure for residents which is in an accessible and age-appropriate format and includes an appeals procedure, and:
a) Ensured that the procedure is appropriate to the needs of the residents in line with each resident’s age and the nature of his or her disability
b) Made each resident and their family aware of the complaints procedure as soon as is practicable after admission
c) Ensured the resident has access to advocacy services for the purposes of making a complaint
d) Displayed a copy of the complaints procedure in a prominent position in the designated centre?
</t>
  </si>
  <si>
    <t xml:space="preserve">2.Has the registered provided ensured that:
a) A person who is not involved in the matters that are the subject of complaint is nominated to deal with complaints by or on behalf of residents
b) All complaints are investigated promptly
c) Complainants are assisted to understand the complaints procedure
d) The complainant is informed promptly of the outcome of his or her complaint and details of the appeals process
e) Any measures required for improvement in response to a complaint are put in place
f) The nominated person maintains a record of all complaints including details of any investigation into a complaint, outcome of a complaint and any action taken on foot of a complaint and whether or not the resident was satisfied?
</t>
  </si>
  <si>
    <t>PERSON PRINCIPALLY  RESPONSIBLE</t>
  </si>
  <si>
    <t>Person in Charge</t>
  </si>
  <si>
    <t>1. Has the registered provider ensured that  the designated centre is operated in a manner that respects the age, gender, sexual orientation, disability, family status, civil status, race, religious beliefs and ethnic and cultural background of each resident?</t>
  </si>
  <si>
    <t xml:space="preserve">2. Has the registered provider ensured that each resident, in accordance with his or her wishes, age and the nature of his or her disability:
a) Participates in and consents, with supports where necessary, to decisions about his or her care and support
b) Has the freedom to exercise choice and control in his or her daily life
c) Can exercise his or her civil, political and legal rights
d) Has access to advocacy services and information about his or her rights
e) Is consulted and participates in the organisation of the designated centre?
</t>
  </si>
  <si>
    <t xml:space="preserve">3.Has the registered provider ensured that each resident’s privacy and dignity is respected in relation to, but not limited to, his or her personal and living space, personal communications, relationships, intimate and personal care, professional consultations and personal information?
</t>
  </si>
  <si>
    <t xml:space="preserve">1.Has the registered provider ensured that each resident is assisted and supported at all times to communicate in accordance with the resident’s needs and wishes?
</t>
  </si>
  <si>
    <t>1.Has the registered provider facilitated each resident to receive visitors in accordance with the resident’s wishes?</t>
  </si>
  <si>
    <t xml:space="preserve">2.Has the person in charge ensured that, as far as reasonably practicable, residents can bring their own furniture and furnishings into the rooms they occupy?
</t>
  </si>
  <si>
    <t xml:space="preserve">1.Has the registered provider made available to each resident appropriate care and support in accordance with evidence-based practice, having regard to the nature and extent of the resident’s disability and assessed needs and his or her wishes?
</t>
  </si>
  <si>
    <t xml:space="preserve">2.Has the registered provider provided the following for residents:
a) Access to facilities for occupation and recreation
b) Opportunities to participate in activities in accordance with their interests, capacities and developmental needs
c) Supports to develop and maintain personal relationships and links with the wider community in accordance with their wishes?
</t>
  </si>
  <si>
    <t xml:space="preserve">1.Has the registered provider ensured that the premises of the designated centre are:
a) Designed and laid out to meet the aims and objectives of the service and the number and needs of residents
b) Of sound construction and kept in a good state of repair externally and internally
c) Clean and suitable decorated?
</t>
  </si>
  <si>
    <t xml:space="preserve">2.Has the registered provider ensured that where the designated centre accommodates adults and children, sleeping accommodation is provided separately and decorated in an age-appropriate manner?
</t>
  </si>
  <si>
    <t xml:space="preserve">1.Has the person in charge, so far as is reasonable and practicable, ensured that:
a) Residents are supported to buy, prepare and cook their own meals if they so wish
b) That there is adequate provision for residents to store food in hygienic conditions
</t>
  </si>
  <si>
    <t xml:space="preserve">2.Has the person in charge ensured that each resident is provided with adequate quantities of food and drink which:
a) Are properly and safely prepared, cooked and served
b) Are wholesome and nutritious
c) Offers choice at mealtimes
d) Are consistent with each resident’s individual dietary needs and preferences?
</t>
  </si>
  <si>
    <t xml:space="preserve">3.Has the person in charge ensured that where residents require assistance with eating or drinking, that there is a sufficient number of trained staff present when meals and refreshments are served to offer assistance in an appropriate manner?
</t>
  </si>
  <si>
    <t xml:space="preserve">4.Has the person in charge ensured that residents have access to meals, refreshments and snacks at all reasonable times as required?
</t>
  </si>
  <si>
    <t xml:space="preserve">1.Has the registered provider prepared a guide in respect of the designated centre and ensured that a copy is provided to each resident?
</t>
  </si>
  <si>
    <t xml:space="preserve">1.Has the person in charge ensured that, where a resident is temporarily absent from the designated centre, relevant information about the resident is provided to the person taking responsibility for the care, support and wellbeing of the resident at the receiving designated centre, hospital or other place?
</t>
  </si>
  <si>
    <t xml:space="preserve">2.When a resident returns from another designated centre, hospital or other place, has the person in charge of the designated centre from which the resident was temporarily absent taken all reasonable actions to ensure that all relevant information about the resident is obtained from the person responsible for the care, support and wellbeing of the resident at the other designated centre, hospital or other place?
</t>
  </si>
  <si>
    <t xml:space="preserve">3.Has the person in charge ensured that residents receive support as they transition between residential services or leave residential services through:
a) The provision of information on the services and supports available
b) Where appropriate, the provision of training in the life-skills required for the new living arrangement?
</t>
  </si>
  <si>
    <t xml:space="preserve">2.Has the registered provider ensured that there are systems in place in the designated centre for the assessment, management and ongoing review of risk, including a system for responding to emergencies?
</t>
  </si>
  <si>
    <t xml:space="preserve">1.Has the provider ensured that residents who may be at risk of a healthcare- associated infection are protected by adopting procedures consistent with the standards for the prevention and control of healthcare-associated infections published by the Authority?
</t>
  </si>
  <si>
    <t xml:space="preserve">1.Has the registered provider ensured that a pharmacist of the resident’s choice, in so far as is practicable, or a pharmacist acceptable to the resident, is made available to each resident?
</t>
  </si>
  <si>
    <t>Today</t>
  </si>
  <si>
    <t>Current status</t>
  </si>
  <si>
    <t>Days left to complete</t>
  </si>
  <si>
    <t>Completed</t>
  </si>
  <si>
    <t>Not Yet Due</t>
  </si>
  <si>
    <t>Late</t>
  </si>
  <si>
    <t>ACTION STATUS</t>
  </si>
  <si>
    <t>COMMENTS</t>
  </si>
  <si>
    <t>JUDGMENT</t>
  </si>
  <si>
    <t>EVIDENCE TO SUPPORT JUDGMENT</t>
  </si>
  <si>
    <t xml:space="preserve">1.Has the registered provider ensured that records of the:
a) Information and documents in relation to staff specified in Schedule 2?
b) Records in relation to each resident as specified in Schedule 3
c) And the additional records specified in Schedule 4 are maintained, and available for inspection by the Chief Inspector?
</t>
  </si>
  <si>
    <t xml:space="preserve">3.Has the person in charge ensured that a written report is provided to the Chief Inspector at the end of each quarter, of each calendar year, in relation to and of the following incidents occurring in the designated centre:
a) Any occasion on which a restrictive procedure including physical, chemical or environmental restraint was used
b) Any occasion on which the fire alarm equipment was operated other than for the purpose of fire practice, drill or test of equipment
c) Where there is a recurring pattern of theft or burglary
d) Any injury to a resident not required to be modified under paragraph (1)(d)
e) Any deaths, including cause of death, not required to be notified under paragraph (1)(a)
f) Any other adverse incident the Chief Inspector may prescribe?
</t>
  </si>
  <si>
    <t>action status</t>
  </si>
  <si>
    <r>
      <rPr>
        <b/>
        <sz val="11"/>
        <color indexed="8"/>
        <rFont val="Calibri"/>
        <family val="2"/>
      </rPr>
      <t xml:space="preserve">DATE LAST UPDATED: </t>
    </r>
    <r>
      <rPr>
        <sz val="11"/>
        <color theme="1"/>
        <rFont val="Calibri"/>
        <family val="2"/>
        <scheme val="minor"/>
      </rPr>
      <t>XX/XX/XXXX</t>
    </r>
  </si>
  <si>
    <t>Sub. Compliant</t>
  </si>
  <si>
    <t>Quality &amp; Safety</t>
  </si>
  <si>
    <t>Capacity &amp; Capability</t>
  </si>
  <si>
    <t>SELF-ASSESSMENT AGAINST HIQA ASSESSMENT JUDGMENT FRAMEWORK</t>
  </si>
  <si>
    <t>To Be Determined</t>
  </si>
  <si>
    <t>ACTION REQUIRED?</t>
  </si>
  <si>
    <t xml:space="preserve">8. Has the person in charge ensured that the personal plan is amended in accordance with any changes recommended following a review carried out pursuant to paragraph (6)?
</t>
  </si>
  <si>
    <t>1. Has the registered provider provided appropriate healthcare for each resident, having regard to the resident’s personal plan?</t>
  </si>
  <si>
    <t>2. Has the person in charge ensured that:
a) A medical practitioner of the resident’s choice or acceptable to the resident is made available to the resident
b) Where medical treatment is recommended and agreed by the resident, such treatment is facilitated
c) The resident’s right to refuse medical treatment shall be respected (such refusal shall be documented and the matter brought to the attention of the resident’s medical practitioner)
d) When a resident requires services provided by allied health professionals, access to such services is provided by the registered provider or by arrangement with the Executive.
e) Residents are supported to access appropriate health information both within the residential service and as available within the wider community?</t>
  </si>
  <si>
    <t xml:space="preserve">3. Has the person in charge ensured that residents receive support at times of illness and at the end of their lives which meets their physical, emotional, social and spiritual needs and respects their dignity, autonomy, rights and wishes?
</t>
  </si>
  <si>
    <t>Not Compliant</t>
  </si>
  <si>
    <t>TOTAL</t>
  </si>
  <si>
    <t>TOTAL FOR BOTH DIMESIONS</t>
  </si>
  <si>
    <t>DIMENSION: CAPACITY &amp; CAPABILITY</t>
  </si>
  <si>
    <t>DIMENSION: QUALITY &amp; SAFETY</t>
  </si>
  <si>
    <t>No action required</t>
  </si>
  <si>
    <t xml:space="preserve">5.Are records kept in accordance with this section and set out in paragraphs (7), (8), (9) and (10) of Schedule 4, retained for a period of not less than 7 years from the date of their making.
</t>
  </si>
  <si>
    <t xml:space="preserve">3.Has the person in charge ensured that the designated centre is suitable for the purposes of meeting the needs of each resident, as assessed in accordance with paragraph (2)?
</t>
  </si>
  <si>
    <t xml:space="preserve">2.Has the person in charge ensured that staff are aware of any particular or individual communication supports required by each resident as outlined in his or her personal plan?
</t>
  </si>
  <si>
    <t xml:space="preserve">4.Has the person in charge ensured that there is a planned and actual staff rota, showing staff on duty during the day and night and that it is properly maintained?
</t>
  </si>
  <si>
    <t xml:space="preserve">5.Has the person in charge ensured that he or she has obtained in respect of all staff the information and documents specified in Schedule 2?
</t>
  </si>
  <si>
    <t xml:space="preserve">1.Has the person in charge ensured that:
a) Staff have access to appropriate training, including refresher training, as part of a continuous professional development programme
b) Staff are appropriately supervised
c) Staff are informed of the Act and any regulations and standards made under it?
</t>
  </si>
  <si>
    <t>3..Has the registered provider, on admission, agreed in writing with each resident, or their representative where the resident is not capable of giving consent, the terms on which that resident shall reside in the designated centre?</t>
  </si>
  <si>
    <t>4.Does this written agreement referred to in paragraph (3):
a) Include the support, care and welfare of the resident in the designated centre and details of the services to be provided for that resident and, where appropriate, the fees to be charged
b) Provide for, and be consistent with, the resident’s needs as assessed in accordance with Regulation 5(1) and the statement of purpose?</t>
  </si>
  <si>
    <t>2.Has the person in charge ensured that each prospective resident and his or her family or representative are provided with an opportunity to visit the designated centre, as far as is reasonably practicable, before admission of the prospective resident to the designated centre?</t>
  </si>
  <si>
    <t xml:space="preserve">4.Where no incidents which require to be notified under (1), (2) or (3) have taken place, has the registered provider notified the Chief Inspector of this fact on a six- monthly basis?
</t>
  </si>
  <si>
    <t xml:space="preserve">2. Has the registered provider ensured, insofar as is reasonably practicable, that arrangements are in place to meet the needs of each resident, as assessed in accordance with paragraph (2) below?
</t>
  </si>
  <si>
    <t>5. Has the registered provider ensured that where there has been an incident, allegation or suspicion of abuse or neglect in relation to a child that the requirements of national guidance for the protection and welfare of children and any relevant statutory requirements are complied with?</t>
  </si>
  <si>
    <t xml:space="preserve">2.Has the person in charge facilitated a pharmacist made available under paragraph (1) in meeting his or her obligations to the resident under any relevant legislation or guidance issued by the Pharmaceutical Society of Ireland and provided appropriate support for the resident if required, in his or her dealings with the pharmacist?
</t>
  </si>
  <si>
    <t xml:space="preserve">3.Has the person in charge ensured that, where a pharmacist provides a record of a medication-related intervention in respect of a resident, such record is kept in a safe and accessible place in the designated centre?
</t>
  </si>
  <si>
    <t xml:space="preserve">5. Has the person in charge ensured that following a risk assessment and assessment of capacity, each resident is encouraged to take responsibility for his or her own medication, in accordance with his or her wishes and preferences and in line with his or her age and the nature of his or her disability?
</t>
  </si>
  <si>
    <t>TBD</t>
  </si>
  <si>
    <t xml:space="preserve">1. Has the person in charge ensured that a comprehensive assessment, by an appropriate healthcare professional, of the health, personal and social care needs of each resident is carried out:
a) Prior to admission to the designated centre
b) Subsequently as required to reflect changes in need and circumstances, but no less frequently than on an annual basis?
</t>
  </si>
  <si>
    <t>4. Has the person in charge, no later than 28 days after the resident was admitted to the designated centre, prepared a personal plan for the resident which:
a) Reflects the resident’s needs, as assessed n accordance with paragraph (1)
b) Outlines the supports required to maximise the resident’s personal development in accordance with his or her wishes
c) Is developed through a person-centred approach with the maximum participation of each resident, and where appropriate his or her representative, in accordance with the resident’s wishes, age and the nature of his or her disability?</t>
  </si>
  <si>
    <t>7. The recommendations from the review are recorded and include:
a) Any proposed changes to the personal plan
b) The rationale for any such proposed changes
c) And the names of those responsible for pursuing objectives in the plan within agreed timescales?</t>
  </si>
  <si>
    <t>3.Has the registered provider ensured that where required, therapeutic interventions are implemented with the informed consent of each resident, or his or her representative, and are reviewed as part of the personal planning process?</t>
  </si>
  <si>
    <t>4.Has the registered provider ensured that, where restrictive procedures including physical, chemical or environmental restraint are used, such procedures are applied in accordance with national policy and evidence-based practice?</t>
  </si>
  <si>
    <t>1.Has the person in charge ensured that staff have up-to-date knowledge and skills, appropriate to their role, to respond to behaviour that is challenging and to support residents to manage their behaviour?</t>
  </si>
  <si>
    <t>2.Has the person in charge ensured that staff receive training in the management of behaviour that is challenging including de-escalation and intervention techniques?</t>
  </si>
  <si>
    <t>5.Has the person in charge ensured that, where a resident’s behaviour necessitates intervention under the regulation:
a) Every effort is made to identify and alleviate the cause of the resident’s challenging behaviour
b) All alternative measures are considered before a restrictive procedure is used
c) And the least restrictive procedure, for the shortest duration necessary, is used?</t>
  </si>
  <si>
    <t>1.Has the registered provider ensured that each resident is assisted and supported to develop the knowledge, self-awareness, understanding and skills needed for self-care and protection?</t>
  </si>
  <si>
    <t>2.Has the registered provider protected residents from all forms of abuse?</t>
  </si>
  <si>
    <t>4.Where the person in charge is the subject of an incident, allegation or suspicion of abuse, has the registered provider investigated the matter or nominated a third party who is suitable to investigate the matter?</t>
  </si>
  <si>
    <t>2.Has the person in charge ensured that, as far as reasonably practicable, residents are free to receive visitors without restriction, unless:
In the opinion of the person in charge, a visit would pose a risk to the resident concerned or to another resident or
a) Where the resident has requested the restriction of visits or
b) A court order has required the restriction of visits?</t>
  </si>
  <si>
    <t>3. Has the person in charge ensured, that having regard to the number of residents and needs of each resident, that:
a) Suitable communal facilities are available to receive visitors and
b) A suitable private area, which is not the resident’s room, is available to a resident in which to receive a visitor if required?</t>
  </si>
  <si>
    <t>1.Has the person in charge ensured that, as far as reasonably practicable, each resident has access to and retains control of personal property and possessions and, where necessary, support is provided to manage their financial affairs?</t>
  </si>
  <si>
    <t>3.Has the person in charge ensured that: 
a) Each resident uses and retains control over his or her clothes
b) Each resident is supported to manage his or her laundry in accordance with his or her needs and wishes
c) Where necessary, each resident’s linen and clothes are laundered regularly and returned to that resident
d) Each resident has adequate space to store and maintain his or her clothes and personal property and possessions?</t>
  </si>
  <si>
    <t xml:space="preserve">4.Has the person in charge ensured that:
a) Residents are supported to access opportunities for education, training and employment
b) Where residents are in transition between services, continuity of education, training and employment is maintained
c) When children enter residential services their assessment includes appropriate education attainment targets                                                                                                                         d) Children approaching school-leaving age are supported to participate in third-level education or relevant training programmes as appropriate to their abilities and interests?              
</t>
  </si>
  <si>
    <t xml:space="preserve">4.Has the registered provider ensured that such equipment and facilities as may be required for use by residents and staff are provided and maintained in good working order?  Equipment and facilities shall be serviced and maintained regularly, and any repairs or replacements shall be carried out as quickly as possible so as to minimise disruption and inconvenience to residents
</t>
  </si>
  <si>
    <t>4.Has the person in charge ensured that the discharge of a resident from the designated centre:
a) Is determined on the basis or transparent criteria in accordance with the statement of purpose
b) Take place in a planned and safe manner
c) Is in accordance with the resident’s needs as assessed in accordance with Regulation 5(1) and the resident’s personal plans
d) Is discussed, planned for an agreed with the resident and, where appropriate, with the resident’s representative
e) Is in accordance with the terms and conditions of the agreement referred to in Regulation 24(3)?</t>
  </si>
  <si>
    <t xml:space="preserve">2.Has the registered provider:
a)  Taken adequate precautions against the risk of fire in the designated centre and , in that regard, provided suitable fire fighting equipment, building services, bedding and furnishings.                                                                                       b)  made adequate arrangements for:                                            i.  maintaining of all fire equipment, means of escape, building fabric and building services                                               ii. reviewing fire precautions                                                          iii.testing fire equipment                                                                        c) provided adequate means of escape, including emergency lighting? 
</t>
  </si>
  <si>
    <t xml:space="preserve">4.Has the registered provider                                                             a)  made arrangements for staff to receive suitable training in fire prevention, emergency procedures, building layout and escape routes; location o fire alarm callpoints, and first-aid firefighting equipment; fire control techniques; and arrangements for the evacuation of residents                                                                             b)  ensured, by means of fire safety management and fire drills at suitable intervals, that staff and - in so far as is reasonable practicable - residents are aware of the procedure to be followed in the case of fire?                                                   
</t>
  </si>
  <si>
    <t xml:space="preserve">5.Has the person in charge ensured that the procedures to be followed in the event of fire are displayed in a prominent place and or are readily available as appropriate in the designated centre?
</t>
  </si>
  <si>
    <t>5. This regulation is without prejudice to the reporting requirements as set out in the Authority's Guidance for the Health Service Executive for the Review of Serious Incidents including Deaths of Children in Care and any other relevant guidance.</t>
  </si>
  <si>
    <r>
      <t xml:space="preserve">Standard 7.2: </t>
    </r>
    <r>
      <rPr>
        <sz val="10"/>
        <color indexed="8"/>
        <rFont val="Calibri"/>
        <family val="2"/>
      </rPr>
      <t xml:space="preserve">Staff have the required competencies to manage and deliver child-centred, effective and safe services to children.   </t>
    </r>
    <r>
      <rPr>
        <b/>
        <sz val="10"/>
        <color indexed="8"/>
        <rFont val="Calibri"/>
        <family val="2"/>
      </rPr>
      <t xml:space="preserve">                      Standard 7.2: </t>
    </r>
    <r>
      <rPr>
        <sz val="10"/>
        <color indexed="8"/>
        <rFont val="Calibri"/>
        <family val="2"/>
      </rPr>
      <t>Staff have the required competencies to manage and deliver person centred, effective and safe services to adults living in the residential service.</t>
    </r>
    <r>
      <rPr>
        <b/>
        <sz val="10"/>
        <color indexed="8"/>
        <rFont val="Calibri"/>
        <family val="2"/>
      </rPr>
      <t xml:space="preserve">              Standard 7.3: </t>
    </r>
    <r>
      <rPr>
        <sz val="10"/>
        <color indexed="8"/>
        <rFont val="Calibri"/>
        <family val="2"/>
      </rPr>
      <t>Staff are supported and supervised to carry out their duties to protect and promote the care and welfare of children.</t>
    </r>
    <r>
      <rPr>
        <b/>
        <sz val="10"/>
        <color indexed="8"/>
        <rFont val="Calibri"/>
        <family val="2"/>
      </rPr>
      <t xml:space="preserve">
Standard 7.3 : </t>
    </r>
    <r>
      <rPr>
        <sz val="10"/>
        <color indexed="8"/>
        <rFont val="Calibri"/>
        <family val="2"/>
      </rPr>
      <t xml:space="preserve">Staff are supported and supervised to carry out their duties to protect and promote the care and welfare of adults living in the residential service. </t>
    </r>
    <r>
      <rPr>
        <b/>
        <sz val="10"/>
        <color indexed="8"/>
        <rFont val="Calibri"/>
        <family val="2"/>
      </rPr>
      <t xml:space="preserve">                                                  Standard 7.4:</t>
    </r>
    <r>
      <rPr>
        <sz val="10"/>
        <color indexed="8"/>
        <rFont val="Calibri"/>
        <family val="2"/>
      </rPr>
      <t xml:space="preserve"> Training is provided to staff to improve outcomes for children.</t>
    </r>
    <r>
      <rPr>
        <b/>
        <sz val="10"/>
        <color indexed="8"/>
        <rFont val="Calibri"/>
        <family val="2"/>
      </rPr>
      <t xml:space="preserve">
Standard 7.4:</t>
    </r>
    <r>
      <rPr>
        <sz val="10"/>
        <color indexed="8"/>
        <rFont val="Calibri"/>
        <family val="2"/>
      </rPr>
      <t xml:space="preserve"> Training is provided to staff to improve outcomes for adults living in the residential service.</t>
    </r>
    <r>
      <rPr>
        <b/>
        <sz val="10"/>
        <color indexed="8"/>
        <rFont val="Calibri"/>
        <family val="2"/>
      </rPr>
      <t xml:space="preserve">
</t>
    </r>
  </si>
  <si>
    <r>
      <t xml:space="preserve">Standard 7.1: </t>
    </r>
    <r>
      <rPr>
        <sz val="10"/>
        <color indexed="8"/>
        <rFont val="Calibri"/>
        <family val="2"/>
      </rPr>
      <t>Safe and effective recruitment practices are in place to recruit staff.</t>
    </r>
    <r>
      <rPr>
        <b/>
        <sz val="10"/>
        <color indexed="8"/>
        <rFont val="Calibri"/>
        <family val="2"/>
      </rPr>
      <t xml:space="preserve">
</t>
    </r>
  </si>
  <si>
    <r>
      <t xml:space="preserve">Standard 2.3: </t>
    </r>
    <r>
      <rPr>
        <sz val="10"/>
        <color indexed="8"/>
        <rFont val="Calibri"/>
        <family val="2"/>
      </rPr>
      <t>Each child's and adult's access to services is determined on the basis of fair and transparent criteria.</t>
    </r>
    <r>
      <rPr>
        <b/>
        <sz val="10"/>
        <color indexed="8"/>
        <rFont val="Calibri"/>
        <family val="2"/>
      </rPr>
      <t xml:space="preserve">
</t>
    </r>
  </si>
  <si>
    <r>
      <t xml:space="preserve">Regulation 3: </t>
    </r>
    <r>
      <rPr>
        <sz val="10"/>
        <color indexed="8"/>
        <rFont val="Calibri"/>
        <family val="2"/>
      </rPr>
      <t>Statement Of Purpose</t>
    </r>
  </si>
  <si>
    <r>
      <t xml:space="preserve">Regulation 4: </t>
    </r>
    <r>
      <rPr>
        <sz val="10"/>
        <color indexed="8"/>
        <rFont val="Calibri"/>
        <family val="2"/>
      </rPr>
      <t>Written Policies and Procedures</t>
    </r>
  </si>
  <si>
    <r>
      <t>Regulation 14</t>
    </r>
    <r>
      <rPr>
        <sz val="10"/>
        <color indexed="8"/>
        <rFont val="Calibri"/>
        <family val="2"/>
      </rPr>
      <t>: Person In Charge</t>
    </r>
  </si>
  <si>
    <r>
      <t xml:space="preserve">Regulation 16: </t>
    </r>
    <r>
      <rPr>
        <sz val="10"/>
        <color indexed="8"/>
        <rFont val="Calibri"/>
        <family val="2"/>
      </rPr>
      <t>Training and staff development</t>
    </r>
  </si>
  <si>
    <r>
      <t xml:space="preserve">Regulation 19: </t>
    </r>
    <r>
      <rPr>
        <sz val="10"/>
        <color indexed="8"/>
        <rFont val="Calibri"/>
        <family val="2"/>
      </rPr>
      <t>Directory of Residents</t>
    </r>
  </si>
  <si>
    <r>
      <t xml:space="preserve">Regulation 21: </t>
    </r>
    <r>
      <rPr>
        <sz val="10"/>
        <color indexed="8"/>
        <rFont val="Calibri"/>
        <family val="2"/>
      </rPr>
      <t>Records</t>
    </r>
  </si>
  <si>
    <r>
      <t>Regulation 22:</t>
    </r>
    <r>
      <rPr>
        <sz val="10"/>
        <color indexed="8"/>
        <rFont val="Calibri"/>
        <family val="2"/>
      </rPr>
      <t xml:space="preserve"> Insurance</t>
    </r>
  </si>
  <si>
    <r>
      <t xml:space="preserve">Regulation 23: </t>
    </r>
    <r>
      <rPr>
        <sz val="10"/>
        <color indexed="8"/>
        <rFont val="Calibri"/>
        <family val="2"/>
      </rPr>
      <t>Governance and management</t>
    </r>
  </si>
  <si>
    <r>
      <t xml:space="preserve">Regulation 30:  </t>
    </r>
    <r>
      <rPr>
        <sz val="10"/>
        <color indexed="8"/>
        <rFont val="Calibri"/>
        <family val="2"/>
      </rPr>
      <t>Volunteers</t>
    </r>
  </si>
  <si>
    <r>
      <t xml:space="preserve">Regulation 32: </t>
    </r>
    <r>
      <rPr>
        <sz val="10"/>
        <color indexed="8"/>
        <rFont val="Calibri"/>
        <family val="2"/>
      </rPr>
      <t>Notifications of periods when person in charge is absent.</t>
    </r>
  </si>
  <si>
    <r>
      <t xml:space="preserve">Regulation 33:  </t>
    </r>
    <r>
      <rPr>
        <sz val="10"/>
        <color indexed="8"/>
        <rFont val="Calibri"/>
        <family val="2"/>
      </rPr>
      <t>Notifications of procedures and arrangements for periods when person in charge is absent.</t>
    </r>
  </si>
  <si>
    <r>
      <t xml:space="preserve">Regulation 34: </t>
    </r>
    <r>
      <rPr>
        <sz val="10"/>
        <color indexed="8"/>
        <rFont val="Calibri"/>
        <family val="2"/>
      </rPr>
      <t xml:space="preserve"> Complaints procedure</t>
    </r>
  </si>
  <si>
    <r>
      <t xml:space="preserve">Standard 1.7: </t>
    </r>
    <r>
      <rPr>
        <sz val="10"/>
        <color indexed="8"/>
        <rFont val="Calibri"/>
        <family val="2"/>
      </rPr>
      <t>Each child's and adult’s complaints and concerns are listened to and acted upon in a timely, supportive and effective manner.</t>
    </r>
    <r>
      <rPr>
        <b/>
        <sz val="10"/>
        <color indexed="8"/>
        <rFont val="Calibri"/>
        <family val="2"/>
      </rPr>
      <t xml:space="preserve">
</t>
    </r>
  </si>
  <si>
    <r>
      <t xml:space="preserve">Regulation 5: </t>
    </r>
    <r>
      <rPr>
        <sz val="10"/>
        <color indexed="8"/>
        <rFont val="Calibri"/>
        <family val="2"/>
      </rPr>
      <t>Individualised assessment and personal plan</t>
    </r>
  </si>
  <si>
    <r>
      <t xml:space="preserve">Standard 2.1: </t>
    </r>
    <r>
      <rPr>
        <sz val="10"/>
        <color indexed="8"/>
        <rFont val="Calibri"/>
        <family val="2"/>
      </rPr>
      <t xml:space="preserve">Each child has a personal plan which details their needs and outlines the supports required to maximise their personal development and quality of life.                  </t>
    </r>
    <r>
      <rPr>
        <b/>
        <sz val="10"/>
        <color indexed="8"/>
        <rFont val="Calibri"/>
        <family val="2"/>
      </rPr>
      <t xml:space="preserve">                                                                                                                                  Standard 2.1: </t>
    </r>
    <r>
      <rPr>
        <sz val="10"/>
        <color indexed="8"/>
        <rFont val="Calibri"/>
        <family val="2"/>
      </rPr>
      <t>Each adult has a personal plan which details their needs and outlines the supports required to maximise their personal development and quality of life, in accordance with their wishes.</t>
    </r>
  </si>
  <si>
    <r>
      <t xml:space="preserve">Regulation 6:  </t>
    </r>
    <r>
      <rPr>
        <sz val="10"/>
        <color indexed="8"/>
        <rFont val="Calibri"/>
        <family val="2"/>
      </rPr>
      <t>Healthcare</t>
    </r>
  </si>
  <si>
    <r>
      <t xml:space="preserve">Standard 3.2: </t>
    </r>
    <r>
      <rPr>
        <sz val="10"/>
        <color indexed="8"/>
        <rFont val="Calibri"/>
        <family val="2"/>
      </rPr>
      <t>Each child and adult experiences care that supports positive behaviour and emotional wellbeing</t>
    </r>
    <r>
      <rPr>
        <b/>
        <sz val="10"/>
        <color indexed="8"/>
        <rFont val="Calibri"/>
        <family val="2"/>
      </rPr>
      <t xml:space="preserve">.
Standard 3.3: </t>
    </r>
    <r>
      <rPr>
        <sz val="10"/>
        <color indexed="8"/>
        <rFont val="Calibri"/>
        <family val="2"/>
      </rPr>
      <t>Children and adults living in the residential service are not subjected to a restrictive procedure unless there is evidence that it has been assessed as being required due to  a serious risk to their safety and welfare.</t>
    </r>
    <r>
      <rPr>
        <b/>
        <sz val="10"/>
        <color indexed="8"/>
        <rFont val="Calibri"/>
        <family val="2"/>
      </rPr>
      <t xml:space="preserve">
</t>
    </r>
  </si>
  <si>
    <r>
      <t xml:space="preserve">Regulation 8: </t>
    </r>
    <r>
      <rPr>
        <sz val="10"/>
        <color indexed="8"/>
        <rFont val="Calibri"/>
        <family val="2"/>
      </rPr>
      <t xml:space="preserve"> Protection</t>
    </r>
  </si>
  <si>
    <r>
      <t xml:space="preserve">Standard 3.1: </t>
    </r>
    <r>
      <rPr>
        <sz val="10"/>
        <color indexed="8"/>
        <rFont val="Calibri"/>
        <family val="2"/>
      </rPr>
      <t>Each child and adult is protected from abuse and neglect and their safety and welfare is promoted.</t>
    </r>
    <r>
      <rPr>
        <b/>
        <sz val="10"/>
        <color indexed="8"/>
        <rFont val="Calibri"/>
        <family val="2"/>
      </rPr>
      <t xml:space="preserve">
</t>
    </r>
  </si>
  <si>
    <r>
      <t xml:space="preserve">Regulation 7:  </t>
    </r>
    <r>
      <rPr>
        <sz val="10"/>
        <color indexed="8"/>
        <rFont val="Calibri"/>
        <family val="2"/>
      </rPr>
      <t>Positive Behaviour Support</t>
    </r>
  </si>
  <si>
    <r>
      <t>Regulation 9:</t>
    </r>
    <r>
      <rPr>
        <sz val="10"/>
        <color indexed="8"/>
        <rFont val="Calibri"/>
        <family val="2"/>
      </rPr>
      <t xml:space="preserve">  Residents’ Rights</t>
    </r>
  </si>
  <si>
    <r>
      <t xml:space="preserve">Standard 1.5: </t>
    </r>
    <r>
      <rPr>
        <sz val="10"/>
        <color indexed="8"/>
        <rFont val="Calibri"/>
        <family val="2"/>
      </rPr>
      <t xml:space="preserve">Each child has access to information, provided in an accessible format that takes into account of their communication needs.   </t>
    </r>
    <r>
      <rPr>
        <b/>
        <sz val="10"/>
        <color indexed="8"/>
        <rFont val="Calibri"/>
        <family val="2"/>
      </rPr>
      <t xml:space="preserve">                                                  Standard 1.5: </t>
    </r>
    <r>
      <rPr>
        <sz val="10"/>
        <color indexed="8"/>
        <rFont val="Calibri"/>
        <family val="2"/>
      </rPr>
      <t>Each adult has access to information, provided in a format appropriate to their communication needs.</t>
    </r>
    <r>
      <rPr>
        <b/>
        <sz val="10"/>
        <color indexed="8"/>
        <rFont val="Calibri"/>
        <family val="2"/>
      </rPr>
      <t xml:space="preserve">
</t>
    </r>
  </si>
  <si>
    <r>
      <t xml:space="preserve">Regulation 10:  </t>
    </r>
    <r>
      <rPr>
        <sz val="10"/>
        <color indexed="8"/>
        <rFont val="Calibri"/>
        <family val="2"/>
      </rPr>
      <t>Communication</t>
    </r>
  </si>
  <si>
    <r>
      <t xml:space="preserve">Regulation 11: </t>
    </r>
    <r>
      <rPr>
        <sz val="10"/>
        <color indexed="8"/>
        <rFont val="Calibri"/>
        <family val="2"/>
      </rPr>
      <t>Visits</t>
    </r>
  </si>
  <si>
    <r>
      <t>Regulation 12:</t>
    </r>
    <r>
      <rPr>
        <sz val="10"/>
        <color indexed="8"/>
        <rFont val="Calibri"/>
        <family val="2"/>
      </rPr>
      <t xml:space="preserve"> Personal Possessions</t>
    </r>
  </si>
  <si>
    <r>
      <t xml:space="preserve">Regulation 13: </t>
    </r>
    <r>
      <rPr>
        <sz val="10"/>
        <color indexed="8"/>
        <rFont val="Calibri"/>
        <family val="2"/>
      </rPr>
      <t>General welfare and development</t>
    </r>
  </si>
  <si>
    <r>
      <t xml:space="preserve">Regulation 17: </t>
    </r>
    <r>
      <rPr>
        <sz val="10"/>
        <color indexed="8"/>
        <rFont val="Calibri"/>
        <family val="2"/>
      </rPr>
      <t>Premises</t>
    </r>
  </si>
  <si>
    <r>
      <t xml:space="preserve">Standard 2.2: </t>
    </r>
    <r>
      <rPr>
        <sz val="10"/>
        <color indexed="8"/>
        <rFont val="Calibri"/>
        <family val="2"/>
      </rPr>
      <t xml:space="preserve">The residential service is homely and accessible and promotes the privacy, dignity and safety of each child.  </t>
    </r>
    <r>
      <rPr>
        <b/>
        <sz val="10"/>
        <color indexed="8"/>
        <rFont val="Calibri"/>
        <family val="2"/>
      </rPr>
      <t xml:space="preserve">                                                  Standard 2.2: </t>
    </r>
    <r>
      <rPr>
        <sz val="10"/>
        <color indexed="8"/>
        <rFont val="Calibri"/>
        <family val="2"/>
      </rPr>
      <t>The residential service is homely and accessible and promotes the privacy, dignity and  welfare of each adult</t>
    </r>
    <r>
      <rPr>
        <b/>
        <sz val="10"/>
        <color indexed="8"/>
        <rFont val="Calibri"/>
        <family val="2"/>
      </rPr>
      <t xml:space="preserve">.
</t>
    </r>
  </si>
  <si>
    <r>
      <t>Regulation 18:</t>
    </r>
    <r>
      <rPr>
        <sz val="10"/>
        <color indexed="8"/>
        <rFont val="Calibri"/>
        <family val="2"/>
      </rPr>
      <t xml:space="preserve"> Food and Nutrition</t>
    </r>
  </si>
  <si>
    <r>
      <t>Regulation 20:</t>
    </r>
    <r>
      <rPr>
        <sz val="10"/>
        <color indexed="8"/>
        <rFont val="Calibri"/>
        <family val="2"/>
      </rPr>
      <t xml:space="preserve"> Information for residents</t>
    </r>
  </si>
  <si>
    <r>
      <t xml:space="preserve">Regulation 25: </t>
    </r>
    <r>
      <rPr>
        <sz val="10"/>
        <color indexed="8"/>
        <rFont val="Calibri"/>
        <family val="2"/>
      </rPr>
      <t>Temporary absence, transition and discharge of residents</t>
    </r>
  </si>
  <si>
    <r>
      <t xml:space="preserve">Standard 2.4: </t>
    </r>
    <r>
      <rPr>
        <sz val="10"/>
        <color indexed="8"/>
        <rFont val="Calibri"/>
        <family val="2"/>
      </rPr>
      <t>Children are actively supported in the transition from childhood to adulthood and are sufficiently prepared for and involved in the transfer to adult services or independent living.</t>
    </r>
    <r>
      <rPr>
        <b/>
        <sz val="10"/>
        <color indexed="8"/>
        <rFont val="Calibri"/>
        <family val="2"/>
      </rPr>
      <t xml:space="preserve">                         Standard 2.4: </t>
    </r>
    <r>
      <rPr>
        <sz val="10"/>
        <color indexed="8"/>
        <rFont val="Calibri"/>
        <family val="2"/>
      </rPr>
      <t>Adults are supported throughout the transition  from children’s services to adults’ services.</t>
    </r>
    <r>
      <rPr>
        <b/>
        <sz val="10"/>
        <color indexed="8"/>
        <rFont val="Calibri"/>
        <family val="2"/>
      </rPr>
      <t xml:space="preserve">
</t>
    </r>
  </si>
  <si>
    <r>
      <t xml:space="preserve">Regulation 26:  </t>
    </r>
    <r>
      <rPr>
        <sz val="10"/>
        <color indexed="8"/>
        <rFont val="Calibri"/>
        <family val="2"/>
      </rPr>
      <t>Risk management procedures</t>
    </r>
  </si>
  <si>
    <r>
      <t xml:space="preserve">Standard 3.4: </t>
    </r>
    <r>
      <rPr>
        <sz val="10"/>
        <color indexed="8"/>
        <rFont val="Calibri"/>
        <family val="2"/>
      </rPr>
      <t>Adverse events and incidents are managed and reviewed in a timely manner and outcomes inform practice at all levels.</t>
    </r>
    <r>
      <rPr>
        <b/>
        <sz val="10"/>
        <color indexed="8"/>
        <rFont val="Calibri"/>
        <family val="2"/>
      </rPr>
      <t xml:space="preserve">
</t>
    </r>
  </si>
  <si>
    <r>
      <t xml:space="preserve">Regulation 27: </t>
    </r>
    <r>
      <rPr>
        <sz val="10"/>
        <color indexed="8"/>
        <rFont val="Calibri"/>
        <family val="2"/>
      </rPr>
      <t xml:space="preserve"> Protection against infection</t>
    </r>
  </si>
  <si>
    <r>
      <t xml:space="preserve">Regulation 28:                     </t>
    </r>
    <r>
      <rPr>
        <sz val="10"/>
        <color indexed="8"/>
        <rFont val="Calibri"/>
        <family val="2"/>
      </rPr>
      <t>Fire Precautions</t>
    </r>
  </si>
  <si>
    <r>
      <t xml:space="preserve">Regulation 29:  </t>
    </r>
    <r>
      <rPr>
        <sz val="10"/>
        <color indexed="8"/>
        <rFont val="Calibri"/>
        <family val="2"/>
      </rPr>
      <t>Medicines and pharmaceutical services</t>
    </r>
  </si>
  <si>
    <r>
      <t xml:space="preserve">Standard 4.3: </t>
    </r>
    <r>
      <rPr>
        <sz val="10"/>
        <color indexed="8"/>
        <rFont val="Calibri"/>
        <family val="2"/>
      </rPr>
      <t>Each child's and  adult’s health and wellbeing is supported by the residential service’s policies and procedures for medication management.</t>
    </r>
    <r>
      <rPr>
        <b/>
        <sz val="10"/>
        <color indexed="8"/>
        <rFont val="Calibri"/>
        <family val="2"/>
      </rPr>
      <t xml:space="preserve">
</t>
    </r>
  </si>
  <si>
    <r>
      <t xml:space="preserve">Regulation 15: </t>
    </r>
    <r>
      <rPr>
        <sz val="10"/>
        <color indexed="8"/>
        <rFont val="Calibri"/>
        <family val="2"/>
      </rPr>
      <t>Staffing</t>
    </r>
  </si>
  <si>
    <r>
      <t xml:space="preserve">Regulation 24:  </t>
    </r>
    <r>
      <rPr>
        <sz val="10"/>
        <color indexed="8"/>
        <rFont val="Calibri"/>
        <family val="2"/>
      </rPr>
      <t>Admissions and contract for the provision of services</t>
    </r>
  </si>
  <si>
    <r>
      <t xml:space="preserve">Standard 1.1: </t>
    </r>
    <r>
      <rPr>
        <sz val="10"/>
        <color indexed="8"/>
        <rFont val="Calibri"/>
        <family val="2"/>
      </rPr>
      <t>The rights and diversity of each child and adult are respected and promoted.</t>
    </r>
    <r>
      <rPr>
        <b/>
        <sz val="10"/>
        <color indexed="8"/>
        <rFont val="Calibri"/>
        <family val="2"/>
      </rPr>
      <t xml:space="preserve">
Standard 1.2: </t>
    </r>
    <r>
      <rPr>
        <sz val="10"/>
        <color indexed="8"/>
        <rFont val="Calibri"/>
        <family val="2"/>
      </rPr>
      <t xml:space="preserve">The privacy and dignity of each child and adult are respected.         </t>
    </r>
    <r>
      <rPr>
        <b/>
        <sz val="10"/>
        <color indexed="8"/>
        <rFont val="Calibri"/>
        <family val="2"/>
      </rPr>
      <t xml:space="preserve">                            Standard 1.3: </t>
    </r>
    <r>
      <rPr>
        <sz val="10"/>
        <color indexed="8"/>
        <rFont val="Calibri"/>
        <family val="2"/>
      </rPr>
      <t>Each child exercises choice and experiences care and support in everyday life.</t>
    </r>
    <r>
      <rPr>
        <b/>
        <sz val="10"/>
        <color indexed="8"/>
        <rFont val="Calibri"/>
        <family val="2"/>
      </rPr>
      <t xml:space="preserve">
Standard 1.3: </t>
    </r>
    <r>
      <rPr>
        <sz val="10"/>
        <color indexed="8"/>
        <rFont val="Calibri"/>
        <family val="2"/>
      </rPr>
      <t>Each adult exercises choice and control in their daily life in accordance with their preferences.</t>
    </r>
    <r>
      <rPr>
        <b/>
        <sz val="10"/>
        <color indexed="8"/>
        <rFont val="Calibri"/>
        <family val="2"/>
      </rPr>
      <t xml:space="preserve">                                  Standard 1.6: </t>
    </r>
    <r>
      <rPr>
        <sz val="10"/>
        <color indexed="8"/>
        <rFont val="Calibri"/>
        <family val="2"/>
      </rPr>
      <t xml:space="preserve">Each child participates in decision-making, has access to an advocate, and consent is obtained in accordance with legislation and current best practice guidelines. </t>
    </r>
    <r>
      <rPr>
        <b/>
        <sz val="10"/>
        <color indexed="8"/>
        <rFont val="Calibri"/>
        <family val="2"/>
      </rPr>
      <t xml:space="preserve">
Standard 1.6: </t>
    </r>
    <r>
      <rPr>
        <sz val="10"/>
        <color indexed="8"/>
        <rFont val="Calibri"/>
        <family val="2"/>
      </rPr>
      <t>Each adult makes decisions and, has access to an advocate and consent is obtained in accordance with legislation and current best practice guidelines.</t>
    </r>
    <r>
      <rPr>
        <b/>
        <sz val="10"/>
        <color indexed="8"/>
        <rFont val="Calibri"/>
        <family val="2"/>
      </rPr>
      <t xml:space="preserve">
</t>
    </r>
  </si>
  <si>
    <t>3. Has  the registered provider ensured that, where children are accommodated in the designated centre, each child has:      a) opportunities for play                                                                b) age-appropriate opportunities to be alone                           c) opportunities to develop life skills and help preparing for adulthood?</t>
  </si>
  <si>
    <t>3.  Has the registered provider ensured that where children are accommodated in the designated centre appropriate outdoor recreational areas are provided which have age-appropriate play and recreational facilities?</t>
  </si>
  <si>
    <t>5. Has the registered provider ensured that the premises of the designated centre are equipped, where required, with assistive technology, aids and appliances to support and promote the full capabilities and independence of residents?</t>
  </si>
  <si>
    <t xml:space="preserve">1.  Has the registered provider ensured that effective fire safety management systems are in place?
</t>
  </si>
  <si>
    <t>3.  has the registered provider made adequate arrangements for:                                                                                                       a) detecting, containing and extinguishing fires                         b)  giving warning of fires                                                                          c)  calling the fire service                                                                         d)  and evacuating, where necessary in the event of a fire, all persons in the designated centre and bringing them to safe locations?</t>
  </si>
  <si>
    <t xml:space="preserve">7. Has the registered provider made provision for the matters set out in Schedule 6?
</t>
  </si>
  <si>
    <t xml:space="preserve">6. Has the registered provider ensured that the designated centre adheres to best practice in achieving and promoting accessibility? Dos the registered provider regularly review its accessibility with reference to the statement of purpose and carries out any required alterations to the premises of the designated centre to ensure it is accessible to all?
</t>
  </si>
  <si>
    <t>8. Has the person in charge ensured that where children are resident, staff receive training in relevant government guidance for the protection and welfare of children?</t>
  </si>
  <si>
    <t>3. Has the person in charge initiated and put in place an investigation in relation to any incident, allegation or suspicion of abuse and take appropriate action where a resident is harmed or suffers abuse?</t>
  </si>
  <si>
    <t xml:space="preserve">6. Has the person in charge put in place safeguarding measures to ensure that staff providing personal intimate care to residents who require such assistance to so in line with the resident’s personal plan and in a manner that respects the resident’s dignity and bodily integrity?
</t>
  </si>
  <si>
    <t xml:space="preserve">7. Has the person in charge ensured that all staff receive appropriate training in relation to safeguarding residents and the prevention, detection and response to abuse?
</t>
  </si>
  <si>
    <t xml:space="preserve">3. Has the registered provider made a copy of the statement of purpose available to residents and their representatives?
</t>
  </si>
  <si>
    <t xml:space="preserve">2. Has the registered provider reviewed and, where necessary, revised the statement of purpose at intervals of not less than one year? </t>
  </si>
  <si>
    <t>1. Has the registered provider prepared in writing a statement of purpose containing the information set out in Schedule 1 of the Regulations?</t>
  </si>
  <si>
    <t xml:space="preserve">1. Has the registered provider appointed a person in charge of the designated centre?
</t>
  </si>
  <si>
    <r>
      <t xml:space="preserve">Standard 5.3: </t>
    </r>
    <r>
      <rPr>
        <sz val="10"/>
        <color indexed="8"/>
        <rFont val="Calibri"/>
        <family val="2"/>
      </rPr>
      <t>The residential service has a publicaly available statement of purpose that accurately and clearly describes the services provided.</t>
    </r>
    <r>
      <rPr>
        <b/>
        <sz val="10"/>
        <color indexed="8"/>
        <rFont val="Calibri"/>
        <family val="2"/>
      </rPr>
      <t xml:space="preserve">
</t>
    </r>
  </si>
  <si>
    <t xml:space="preserve">3. Has the registered provider reviewed the Schedule 5 policies and procedures as often as the Chief Inspector may require but in any event at intervals not exceeding 3 years and, where necessary, review and update them in accordance with best practice?
</t>
  </si>
  <si>
    <t xml:space="preserve">4.Where a person is appointed as person in charge of more than one designated centre, is the Chief Inspector satisfied that he or she can ensure the effective governance, operational management and administration of the designated centres concerned?
</t>
  </si>
  <si>
    <t xml:space="preserve">1.Has the registered provider ensured that the number, qualifications and skill-mix of staff is appropriate to the number and assessed needs of the residents, the statement of purpose, and the size and layout of the designated centre?
</t>
  </si>
  <si>
    <r>
      <t>Standard 8.2: I</t>
    </r>
    <r>
      <rPr>
        <sz val="10"/>
        <color indexed="8"/>
        <rFont val="Calibri"/>
        <family val="2"/>
      </rPr>
      <t>nformation governance arrangements ensure secure record-keeping and file-management systems are in place to deliver a child and adult person-centred, safe and effective service.</t>
    </r>
    <r>
      <rPr>
        <b/>
        <sz val="10"/>
        <color indexed="8"/>
        <rFont val="Calibri"/>
        <family val="2"/>
      </rPr>
      <t xml:space="preserve">
</t>
    </r>
  </si>
  <si>
    <t xml:space="preserve">3.Are records kept in accordance with this section and set out in Schedule 3, retained for a period of not less than 7 years after the resident has ceased to reside in the designated centre?
</t>
  </si>
  <si>
    <t>6.Notwithstanding paragraphs (3) and (5) above, are records relating to children in care kept in perpetuity and transferred to the Executive not later than 7 years from the date on which the child ceased to reside in the designated centre?</t>
  </si>
  <si>
    <t xml:space="preserve">1.Has the registered provider ensured that:
a) The designated centre is resourced to ensure the effective delivery of care and support in accordance with the statement of purpose
b) There is a clearly defined management structure in the designated centre that identifies the lines of authority and accountability, specifies roles, and details responsibilities for all areas of service provision
c) Management systems are in place in the designated centre to ensure that the service provided is safe, appropriate to residents’ needs, consistent and effectively monitored
d) There is an annual review of the quality and safety of care and support in the designated centre and that such care and support is in accordance with standards
e) That the review referred to in subparagraph (d) shall provide for consultation with residents and their representatives
f) That a copy of the review referred to in subparagraph (d) is made available to residents and, if requested, to the Chief Inspector?
</t>
  </si>
  <si>
    <t xml:space="preserve">1.Has the person in charge ensured that volunteers with the designated centre:
a) Have their roles and responsibilities set out in writing
b) Receive supervision and support, and
c) Provided a vetting disclosure in accordance with the National Vetting Bureau (Children and Vulnerable Persons) Act 2012 (No. 47 of 2012)?
</t>
  </si>
  <si>
    <t>2.Does the notice referred to in paragraph (1) specify:
a) The arrangements which have been or were made for the running of the designated centre during the absence of the person in charge
b) The arrangements that have been made, or are proposed to be made, for appointing another person in charge to manage the designated centre during that absence, including the proposed date by which the appointment is to be made
c) The name, contact details and qualifications of the person who was or will be responsible for the designated centre during the absence?</t>
  </si>
  <si>
    <t>5. Is the resident’s personal plan made available, in an accessible format, to the resident and, where appropriate, his or her representative?</t>
  </si>
  <si>
    <t>6. Has the person in charge ensured that the personal plan is the subject of a review carried out annually or more frequently if there is a change in needs or circumstances, and that the review:
a) Is multidisciplinary
b) Is conducted in a manner that ensures the maximum participation of each resident, and where appropriate his or her representative, in accordance with the resident’s wishes, age and the nature of his or her disability
c) Assesses the effectiveness of the plan
d) Takes into account changes in circumstances and new developments?</t>
  </si>
  <si>
    <r>
      <t xml:space="preserve">Standard 4.1: </t>
    </r>
    <r>
      <rPr>
        <sz val="10"/>
        <color indexed="8"/>
        <rFont val="Calibri"/>
        <family val="2"/>
      </rPr>
      <t>The health and development of each child and adult (resident) is promoted.</t>
    </r>
    <r>
      <rPr>
        <b/>
        <sz val="10"/>
        <color indexed="8"/>
        <rFont val="Calibri"/>
        <family val="2"/>
      </rPr>
      <t xml:space="preserve">
Standard 4.2: </t>
    </r>
    <r>
      <rPr>
        <sz val="10"/>
        <color indexed="8"/>
        <rFont val="Calibri"/>
        <family val="2"/>
      </rPr>
      <t>Each child and adult (resident) receives a health assessment and is given appropriate support to meet any identified need.</t>
    </r>
  </si>
  <si>
    <t xml:space="preserve">3.Has the registered provider ensured that:
a) Each resident has access to a telephone and appropriate media, such as television, radio, newspapers and internet 
b) Where required, residents are facilitated to access assistive technology and aids and appliances to promote their full capabilities
c) Where required, residents are supported to use assistive technology and aids and appliances?
</t>
  </si>
  <si>
    <t>4. Has the registered provider ensured that he or she, or any staff member, shall not pay money belonging to any resident into an account held in a financial institution unless:
a) The consent of the person has been obtained
b) The account is in the name of the resident to which the money belongs
c) The account is not used by the registered provider in connection with the carrying on or management of the designated centre?</t>
  </si>
  <si>
    <t xml:space="preserve">1.Has the registered provider ensured that the risk management policy, referred to in paragraph (16) of Schedule 5, includes the following:
a) Hazard identification and assessment of risks throughout the designated centre
b) The measures and actions in place to control the risks identified
c) The measures and actions in place to control specified risks namely:
i) The unexpected absence of any resident
ii) Accidental injury to residents, visitors or staff
iii) Aggression and violence
iv) Self harm
d) Arrangements for the identification, recording and investigation of, and learning from, serious incidents or adverse events involving residents
e) Arrangements to ensure that risk control measures are proportional to the risk identified and that any adverse impact such measures might have on the resident’s quality of life have been considered?
</t>
  </si>
  <si>
    <t xml:space="preserve">3.Has the registered provider ensured that all vehicles used to transport residents, where these are provided by the registered provider, are roadworthy, regularly serviced, insured, equipped with appropriate safety equipment and driven by persons who are properly licensed and trained?
</t>
  </si>
  <si>
    <t xml:space="preserve">4.Has the person in charge ensured that the designated centre has appropriate and suitable practices relating to the ordering, receipt, prescribing, storing, disposal and administration of medicines to ensure that:
a) Any medicine that is kept in the designated centre is stored securely
b) Medicine which is prescribed is administered as prescribed to the resident for whom it is prescribed and to no other resident
c) Out-of-date or returned medicines are stored in a secure manner that is segregated from other medicinal products, and are disposed of and not further used as medicinal products in accordance with any relevant national legislation or guidance
d) Storage and disposal of out-of-date, or unused, controlled drugs shall be in accordance with the relevant provisions in the Misuse of Drugs Regulations1988 (S.1. No. 328 of 1988), as amended?
</t>
  </si>
  <si>
    <r>
      <t xml:space="preserve">Standard 5.1: </t>
    </r>
    <r>
      <rPr>
        <sz val="10"/>
        <color indexed="8"/>
        <rFont val="Calibri"/>
        <family val="2"/>
      </rPr>
      <t>The residential service performs its functions as outlined in relevant legislation, regulations, national policies and standards to protect each child and adult, and promote their welfare.</t>
    </r>
    <r>
      <rPr>
        <b/>
        <sz val="10"/>
        <color indexed="8"/>
        <rFont val="Calibri"/>
        <family val="2"/>
      </rPr>
      <t xml:space="preserve">
Standard 5.2: </t>
    </r>
    <r>
      <rPr>
        <sz val="10"/>
        <color indexed="8"/>
        <rFont val="Calibri"/>
        <family val="2"/>
      </rPr>
      <t xml:space="preserve">The residential service has effective leadership, governance and management arrangements in place and clear lines of accountability.    </t>
    </r>
    <r>
      <rPr>
        <b/>
        <sz val="10"/>
        <color indexed="8"/>
        <rFont val="Calibri"/>
        <family val="2"/>
      </rPr>
      <t xml:space="preserve">                      Standard 6.1: </t>
    </r>
    <r>
      <rPr>
        <sz val="10"/>
        <color indexed="8"/>
        <rFont val="Calibri"/>
        <family val="2"/>
      </rPr>
      <t xml:space="preserve">The use of available resources is planned and managed to provide child centred, effective and safe residential services and supports to children.     </t>
    </r>
    <r>
      <rPr>
        <b/>
        <sz val="10"/>
        <color indexed="8"/>
        <rFont val="Calibri"/>
        <family val="2"/>
      </rPr>
      <t xml:space="preserve">                                Standard 6.1: </t>
    </r>
    <r>
      <rPr>
        <sz val="10"/>
        <color indexed="8"/>
        <rFont val="Calibri"/>
        <family val="2"/>
      </rPr>
      <t>The use of available resources is planned and managed to provide person-centred effective and safe residential servicesd and supports to adults children.residential services and supports to adults living in the residential service.</t>
    </r>
    <r>
      <rPr>
        <b/>
        <sz val="10"/>
        <color indexed="8"/>
        <rFont val="Calibri"/>
        <family val="2"/>
      </rPr>
      <t xml:space="preserve">
</t>
    </r>
  </si>
  <si>
    <t xml:space="preserve">
</t>
  </si>
  <si>
    <t xml:space="preserve">3.Has the registered provider ensured that effective arrangements are in place to:
a) Support, develop and performance manage all members of the workforce, to exercise their personal and professional responsibility, for the quality and safety of the services that they are delivering
g) Facilitate staff to raise concerns about the quality and safety of the care and support provided to residents?
</t>
  </si>
  <si>
    <r>
      <t xml:space="preserve">Regulation 31: </t>
    </r>
    <r>
      <rPr>
        <sz val="10"/>
        <color indexed="8"/>
        <rFont val="Calibri"/>
        <family val="2"/>
      </rPr>
      <t xml:space="preserve">Notification of incidents.
</t>
    </r>
  </si>
  <si>
    <r>
      <t xml:space="preserve">Standard 1.4: </t>
    </r>
    <r>
      <rPr>
        <sz val="10"/>
        <color indexed="8"/>
        <rFont val="Calibri"/>
        <family val="2"/>
      </rPr>
      <t>Each child develops and maintains relationships and links with family and the community.</t>
    </r>
    <r>
      <rPr>
        <b/>
        <sz val="10"/>
        <color indexed="8"/>
        <rFont val="Calibri"/>
        <family val="2"/>
      </rPr>
      <t xml:space="preserve">                                         Standard 1.4: </t>
    </r>
    <r>
      <rPr>
        <sz val="10"/>
        <color indexed="8"/>
        <rFont val="Calibri"/>
        <family val="2"/>
      </rPr>
      <t xml:space="preserve">Each adult develops and maintains personal relationships and links with the community in accordance with their wishes.   </t>
    </r>
    <r>
      <rPr>
        <b/>
        <sz val="10"/>
        <color indexed="8"/>
        <rFont val="Calibri"/>
        <family val="2"/>
      </rPr>
      <t xml:space="preserve">                                           Standard 4.4: </t>
    </r>
    <r>
      <rPr>
        <sz val="10"/>
        <color indexed="8"/>
        <rFont val="Calibri"/>
        <family val="2"/>
      </rPr>
      <t>Educational opportunities are provided to each child to maximise their individual strengths and abilities.</t>
    </r>
    <r>
      <rPr>
        <b/>
        <sz val="10"/>
        <color indexed="8"/>
        <rFont val="Calibri"/>
        <family val="2"/>
      </rPr>
      <t xml:space="preserve">
Standard 4.4: </t>
    </r>
    <r>
      <rPr>
        <sz val="10"/>
        <color indexed="8"/>
        <rFont val="Calibri"/>
        <family val="2"/>
      </rPr>
      <t>Educational, training and employment opportunities are made available to each adult that promotes their strengths, abilities and individual preferences.</t>
    </r>
    <r>
      <rPr>
        <b/>
        <sz val="10"/>
        <color indexed="8"/>
        <rFont val="Calibri"/>
        <family val="2"/>
      </rPr>
      <t xml:space="preserve">
Standard 8.1: </t>
    </r>
    <r>
      <rPr>
        <sz val="10"/>
        <color indexed="8"/>
        <rFont val="Calibri"/>
        <family val="2"/>
      </rPr>
      <t>Information is used to plan and deliver child and adult person-centred, safe and effective residential services and support</t>
    </r>
    <r>
      <rPr>
        <b/>
        <sz val="10"/>
        <color indexed="8"/>
        <rFont val="Calibri"/>
        <family val="2"/>
      </rPr>
      <t xml:space="preserve">.
</t>
    </r>
  </si>
  <si>
    <t>TOTAL ACTIONS (assessed or TBD)</t>
  </si>
  <si>
    <t>Compliance Plan Status</t>
  </si>
  <si>
    <t>Summary of Current Status</t>
  </si>
  <si>
    <t>Compliance Plan Status                   (Total)</t>
  </si>
  <si>
    <t>Compliance Plan Status          Capacity &amp; Capability</t>
  </si>
  <si>
    <t>Compliance Plan Status               Quality &amp; Safety</t>
  </si>
  <si>
    <t>Self-Assessed Compliancy</t>
  </si>
  <si>
    <t>SELF-ASSESSMENT AND COMPLIANCE PLAN WORKBOOK</t>
  </si>
  <si>
    <t>Self-Assessed Compliancy              Quality &amp; Safety</t>
  </si>
  <si>
    <t>Self-Assessed Compliancy             (Total)</t>
  </si>
  <si>
    <t>Self-Assessed Compliancy              Capacity &amp; Capability</t>
  </si>
  <si>
    <t>TOTAL ACTIONS (Assessed or TBD)</t>
  </si>
  <si>
    <t xml:space="preserve">Compliant / No Action Required </t>
  </si>
  <si>
    <t>2.Does this guide prepared under paragraph (1) include:
a) A summary of the services and facilities provided
b) The terms and conditions relating to residency
c) Arrangements for resident involvement in the running of the centre
d) How to access any inspection reports on the centre
e) The  procedure respecting complaints
f) Arrangements for visits?</t>
  </si>
  <si>
    <t>ACTION(S) IDENTIFIED</t>
  </si>
  <si>
    <r>
      <t xml:space="preserve">DATE ACTION DUE    </t>
    </r>
    <r>
      <rPr>
        <b/>
        <i/>
        <sz val="11"/>
        <rFont val="Calibri"/>
        <family val="2"/>
      </rPr>
      <t>DD/MM/YYYY</t>
    </r>
  </si>
  <si>
    <r>
      <t xml:space="preserve">DATE ACTION COMPLETED    </t>
    </r>
    <r>
      <rPr>
        <b/>
        <i/>
        <sz val="11"/>
        <rFont val="Calibri"/>
        <family val="2"/>
      </rPr>
      <t>DD/MM/YYYY</t>
    </r>
  </si>
  <si>
    <t>Reference Number</t>
  </si>
  <si>
    <t>QI DIS 2/2018</t>
  </si>
  <si>
    <t>Terms of reference developed by:</t>
  </si>
  <si>
    <t>Social Care Division/Quality Improvement Division Programme</t>
  </si>
  <si>
    <t>Version Number:</t>
  </si>
  <si>
    <t>1 – March 2018</t>
  </si>
  <si>
    <t>Terms and reference approved by:</t>
  </si>
  <si>
    <t>Dr Cathal Morgan</t>
  </si>
  <si>
    <t>Head of Operations</t>
  </si>
  <si>
    <t>Date Approved:</t>
  </si>
  <si>
    <r>
      <t>15</t>
    </r>
    <r>
      <rPr>
        <vertAlign val="superscript"/>
        <sz val="12"/>
        <color rgb="FF000000"/>
        <rFont val="Calibri"/>
        <family val="2"/>
        <scheme val="minor"/>
      </rPr>
      <t>th</t>
    </r>
    <r>
      <rPr>
        <sz val="12"/>
        <color rgb="FF000000"/>
        <rFont val="Calibri"/>
        <family val="2"/>
        <scheme val="minor"/>
      </rPr>
      <t xml:space="preserve"> March 2018</t>
    </r>
  </si>
  <si>
    <t>Revision date:</t>
  </si>
  <si>
    <t>© Health Service Executive</t>
  </si>
  <si>
    <t xml:space="preserve">Social Care Division </t>
  </si>
  <si>
    <t>Parkgate Street</t>
  </si>
  <si>
    <t>Dublin</t>
  </si>
  <si>
    <t>QI DIS2/2018      HIQA Assessment Guidance Framework and compliance workbook Version 1    Date Approved:  15/03/2018</t>
  </si>
</sst>
</file>

<file path=xl/styles.xml><?xml version="1.0" encoding="utf-8"?>
<styleSheet xmlns="http://schemas.openxmlformats.org/spreadsheetml/2006/main">
  <numFmts count="1">
    <numFmt numFmtId="164" formatCode="[$-F800]dddd\,\ mmmm\ dd\,\ yyyy"/>
  </numFmts>
  <fonts count="38">
    <font>
      <sz val="11"/>
      <color theme="1"/>
      <name val="Calibri"/>
      <family val="2"/>
      <scheme val="minor"/>
    </font>
    <font>
      <b/>
      <sz val="11"/>
      <color indexed="8"/>
      <name val="Calibri"/>
      <family val="2"/>
    </font>
    <font>
      <sz val="12"/>
      <name val="Arial"/>
      <family val="2"/>
    </font>
    <font>
      <b/>
      <sz val="12"/>
      <name val="Arial"/>
      <family val="2"/>
    </font>
    <font>
      <b/>
      <sz val="10"/>
      <name val="Arial"/>
      <family val="2"/>
    </font>
    <font>
      <i/>
      <sz val="12"/>
      <color indexed="8"/>
      <name val="Calibri"/>
      <family val="2"/>
    </font>
    <font>
      <b/>
      <i/>
      <sz val="11"/>
      <name val="Calibri"/>
      <family val="2"/>
    </font>
    <font>
      <sz val="10"/>
      <color indexed="8"/>
      <name val="Calibri"/>
      <family val="2"/>
    </font>
    <font>
      <b/>
      <sz val="10"/>
      <color indexed="8"/>
      <name val="Calibri"/>
      <family val="2"/>
    </font>
    <font>
      <sz val="11"/>
      <color theme="1"/>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i/>
      <sz val="10"/>
      <color rgb="FFFF0000"/>
      <name val="Calibri"/>
      <family val="2"/>
      <scheme val="minor"/>
    </font>
    <font>
      <b/>
      <i/>
      <sz val="10"/>
      <name val="Calibri"/>
      <family val="2"/>
      <scheme val="minor"/>
    </font>
    <font>
      <sz val="10"/>
      <name val="Calibri"/>
      <family val="2"/>
      <scheme val="minor"/>
    </font>
    <font>
      <b/>
      <sz val="12"/>
      <color theme="1"/>
      <name val="Calibri"/>
      <family val="2"/>
      <scheme val="minor"/>
    </font>
    <font>
      <sz val="14"/>
      <color theme="1"/>
      <name val="Calibri"/>
      <family val="2"/>
      <scheme val="minor"/>
    </font>
    <font>
      <b/>
      <sz val="10"/>
      <name val="Calibri"/>
      <family val="2"/>
      <scheme val="minor"/>
    </font>
    <font>
      <i/>
      <sz val="12"/>
      <color theme="1"/>
      <name val="Calibri"/>
      <family val="2"/>
      <scheme val="minor"/>
    </font>
    <font>
      <b/>
      <sz val="11"/>
      <name val="Calibri"/>
      <family val="2"/>
      <scheme val="minor"/>
    </font>
    <font>
      <b/>
      <i/>
      <sz val="11"/>
      <color rgb="FFFF0000"/>
      <name val="Calibri"/>
      <family val="2"/>
      <scheme val="minor"/>
    </font>
    <font>
      <i/>
      <sz val="14"/>
      <color theme="1"/>
      <name val="Calibri"/>
      <family val="2"/>
      <scheme val="minor"/>
    </font>
    <font>
      <i/>
      <sz val="11"/>
      <color theme="1"/>
      <name val="Calibri"/>
      <family val="2"/>
      <scheme val="minor"/>
    </font>
    <font>
      <i/>
      <sz val="10"/>
      <color theme="1"/>
      <name val="Calibri"/>
      <family val="2"/>
      <scheme val="minor"/>
    </font>
    <font>
      <b/>
      <i/>
      <sz val="14"/>
      <color theme="1"/>
      <name val="Calibri"/>
      <family val="2"/>
      <scheme val="minor"/>
    </font>
    <font>
      <b/>
      <i/>
      <sz val="10"/>
      <color rgb="FFFF0000"/>
      <name val="Calibri"/>
      <family val="2"/>
      <scheme val="minor"/>
    </font>
    <font>
      <b/>
      <sz val="10"/>
      <color rgb="FFFF0000"/>
      <name val="Calibri"/>
      <family val="2"/>
      <scheme val="minor"/>
    </font>
    <font>
      <sz val="10"/>
      <color rgb="FFFF0000"/>
      <name val="Calibri"/>
      <family val="2"/>
      <scheme val="minor"/>
    </font>
    <font>
      <b/>
      <sz val="11"/>
      <color rgb="FFFF0000"/>
      <name val="Calibri"/>
      <family val="2"/>
      <scheme val="minor"/>
    </font>
    <font>
      <sz val="12"/>
      <color rgb="FF000000"/>
      <name val="Calibri"/>
      <family val="2"/>
      <scheme val="minor"/>
    </font>
    <font>
      <b/>
      <sz val="12"/>
      <color rgb="FF000000"/>
      <name val="Calibri"/>
      <family val="2"/>
      <scheme val="minor"/>
    </font>
    <font>
      <sz val="11"/>
      <color rgb="FF000000"/>
      <name val="Calibri"/>
      <family val="2"/>
      <scheme val="minor"/>
    </font>
    <font>
      <vertAlign val="superscript"/>
      <sz val="12"/>
      <color rgb="FF000000"/>
      <name val="Calibri"/>
      <family val="2"/>
      <scheme val="minor"/>
    </font>
    <font>
      <sz val="10"/>
      <color rgb="FF000000"/>
      <name val="Calibri"/>
      <family val="2"/>
      <scheme val="minor"/>
    </font>
    <font>
      <sz val="8"/>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9" fontId="9" fillId="0" borderId="0" applyFont="0" applyFill="0" applyBorder="0" applyAlignment="0" applyProtection="0"/>
  </cellStyleXfs>
  <cellXfs count="222">
    <xf numFmtId="0" fontId="0" fillId="0" borderId="0" xfId="0"/>
    <xf numFmtId="0" fontId="12" fillId="2" borderId="0" xfId="0" applyFont="1" applyFill="1" applyBorder="1" applyAlignment="1" applyProtection="1">
      <alignment vertical="top"/>
      <protection locked="0"/>
    </xf>
    <xf numFmtId="0" fontId="10" fillId="2" borderId="0" xfId="0" applyFont="1" applyFill="1" applyBorder="1" applyAlignment="1" applyProtection="1">
      <alignment vertical="top" wrapText="1"/>
      <protection locked="0"/>
    </xf>
    <xf numFmtId="0" fontId="12" fillId="2" borderId="0" xfId="0" applyFont="1" applyFill="1" applyBorder="1" applyAlignment="1" applyProtection="1">
      <alignment vertical="top" wrapText="1"/>
      <protection locked="0"/>
    </xf>
    <xf numFmtId="0" fontId="10" fillId="2" borderId="0" xfId="0" applyFont="1" applyFill="1" applyBorder="1" applyAlignment="1" applyProtection="1">
      <alignment horizontal="center" vertical="top" wrapText="1"/>
      <protection locked="0"/>
    </xf>
    <xf numFmtId="0" fontId="13" fillId="0" borderId="0" xfId="0" applyFont="1" applyAlignment="1" applyProtection="1">
      <alignment vertical="top"/>
      <protection locked="0"/>
    </xf>
    <xf numFmtId="0" fontId="0" fillId="2" borderId="0" xfId="0" applyFill="1" applyBorder="1" applyAlignment="1" applyProtection="1">
      <alignment horizontal="center" vertical="top" wrapText="1"/>
      <protection locked="0"/>
    </xf>
    <xf numFmtId="0" fontId="0" fillId="2" borderId="0" xfId="0" applyFill="1" applyBorder="1" applyAlignment="1" applyProtection="1">
      <alignment vertical="top" wrapText="1"/>
      <protection locked="0"/>
    </xf>
    <xf numFmtId="0" fontId="0" fillId="2" borderId="0" xfId="0" applyFont="1" applyFill="1" applyBorder="1" applyAlignment="1" applyProtection="1">
      <alignment vertical="top" wrapText="1"/>
      <protection locked="0"/>
    </xf>
    <xf numFmtId="0" fontId="0" fillId="2" borderId="0" xfId="0" applyFont="1" applyFill="1" applyBorder="1" applyAlignment="1" applyProtection="1">
      <alignment horizontal="center" vertical="top" wrapText="1"/>
      <protection locked="0"/>
    </xf>
    <xf numFmtId="0" fontId="13" fillId="2" borderId="0" xfId="0" applyFont="1" applyFill="1" applyBorder="1" applyAlignment="1" applyProtection="1">
      <alignment vertical="top" wrapText="1"/>
      <protection locked="0"/>
    </xf>
    <xf numFmtId="0" fontId="0" fillId="2" borderId="0" xfId="0" applyFont="1" applyFill="1" applyBorder="1" applyAlignment="1" applyProtection="1">
      <alignment vertical="top"/>
      <protection locked="0"/>
    </xf>
    <xf numFmtId="0" fontId="14" fillId="2" borderId="0" xfId="0" applyFont="1" applyFill="1" applyBorder="1" applyAlignment="1" applyProtection="1">
      <alignment vertical="top" wrapText="1"/>
      <protection locked="0"/>
    </xf>
    <xf numFmtId="0" fontId="0" fillId="2" borderId="0" xfId="0" applyFill="1" applyBorder="1" applyAlignment="1" applyProtection="1">
      <alignment vertical="top"/>
      <protection locked="0"/>
    </xf>
    <xf numFmtId="0" fontId="2" fillId="2" borderId="0" xfId="0" applyFont="1" applyFill="1" applyBorder="1" applyProtection="1">
      <protection locked="0"/>
    </xf>
    <xf numFmtId="0" fontId="3" fillId="2" borderId="0" xfId="0" applyFont="1" applyFill="1" applyBorder="1" applyAlignment="1" applyProtection="1">
      <alignment horizontal="center"/>
      <protection locked="0"/>
    </xf>
    <xf numFmtId="0" fontId="10" fillId="2" borderId="0" xfId="0" applyFont="1" applyFill="1" applyBorder="1" applyAlignment="1" applyProtection="1">
      <alignment horizontal="center" wrapText="1"/>
      <protection locked="0"/>
    </xf>
    <xf numFmtId="0" fontId="0" fillId="2" borderId="0" xfId="0" applyFont="1" applyFill="1" applyBorder="1" applyAlignment="1" applyProtection="1">
      <alignment horizontal="center" vertical="top" wrapText="1"/>
    </xf>
    <xf numFmtId="164" fontId="15" fillId="0" borderId="0" xfId="0" applyNumberFormat="1" applyFont="1" applyAlignment="1" applyProtection="1">
      <alignment horizontal="center" vertical="top" wrapText="1"/>
    </xf>
    <xf numFmtId="0" fontId="15" fillId="0" borderId="0" xfId="0" applyNumberFormat="1" applyFont="1" applyAlignment="1" applyProtection="1">
      <alignment horizontal="center" vertical="top" wrapText="1"/>
    </xf>
    <xf numFmtId="0" fontId="12" fillId="2" borderId="0" xfId="0" applyFont="1" applyFill="1" applyBorder="1" applyAlignment="1" applyProtection="1">
      <alignment horizontal="center" vertical="top" wrapText="1"/>
      <protection locked="0"/>
    </xf>
    <xf numFmtId="0" fontId="14" fillId="2" borderId="0" xfId="0" applyFont="1" applyFill="1" applyBorder="1" applyAlignment="1" applyProtection="1">
      <alignment horizontal="center" vertical="top" wrapText="1"/>
      <protection locked="0"/>
    </xf>
    <xf numFmtId="0" fontId="13" fillId="2" borderId="0" xfId="0" applyFont="1" applyFill="1" applyBorder="1" applyAlignment="1" applyProtection="1">
      <alignment horizontal="center" vertical="top" wrapText="1"/>
      <protection locked="0"/>
    </xf>
    <xf numFmtId="0" fontId="13" fillId="2" borderId="0" xfId="0" applyFont="1" applyFill="1" applyBorder="1" applyAlignment="1" applyProtection="1">
      <alignment horizontal="center"/>
      <protection locked="0"/>
    </xf>
    <xf numFmtId="0" fontId="16" fillId="2" borderId="0" xfId="0" applyFont="1" applyFill="1" applyBorder="1" applyAlignment="1" applyProtection="1">
      <alignment horizontal="center"/>
      <protection locked="0"/>
    </xf>
    <xf numFmtId="0" fontId="4" fillId="2" borderId="0" xfId="0" applyFont="1" applyFill="1" applyBorder="1" applyAlignment="1" applyProtection="1">
      <alignment horizontal="left"/>
      <protection locked="0"/>
    </xf>
    <xf numFmtId="0" fontId="13" fillId="2" borderId="0" xfId="0" applyFont="1" applyFill="1" applyBorder="1" applyAlignment="1" applyProtection="1">
      <alignment horizontal="center" vertical="top" wrapText="1"/>
    </xf>
    <xf numFmtId="0" fontId="13" fillId="3" borderId="1" xfId="0" applyFont="1" applyFill="1" applyBorder="1" applyAlignment="1" applyProtection="1">
      <alignment vertical="top" wrapText="1"/>
      <protection locked="0"/>
    </xf>
    <xf numFmtId="164" fontId="17" fillId="3" borderId="1" xfId="0" applyNumberFormat="1" applyFont="1" applyFill="1" applyBorder="1" applyAlignment="1" applyProtection="1">
      <alignment horizontal="center" vertical="top" wrapText="1"/>
      <protection locked="0"/>
    </xf>
    <xf numFmtId="0" fontId="13" fillId="2" borderId="1" xfId="0" applyFont="1" applyFill="1" applyBorder="1" applyAlignment="1" applyProtection="1">
      <alignment horizontal="center" vertical="top" wrapText="1"/>
    </xf>
    <xf numFmtId="0" fontId="0" fillId="2" borderId="0" xfId="0" applyFill="1" applyBorder="1" applyAlignment="1" applyProtection="1">
      <alignment vertical="top" wrapText="1"/>
    </xf>
    <xf numFmtId="0" fontId="0" fillId="2" borderId="0" xfId="0" applyFill="1" applyBorder="1" applyAlignment="1" applyProtection="1">
      <alignment horizontal="center" vertical="top" wrapText="1"/>
    </xf>
    <xf numFmtId="0" fontId="13" fillId="2" borderId="0" xfId="0" applyFont="1" applyFill="1" applyBorder="1" applyAlignment="1" applyProtection="1">
      <alignment vertical="top" wrapText="1"/>
    </xf>
    <xf numFmtId="0" fontId="0" fillId="2" borderId="0" xfId="0" applyFill="1" applyProtection="1">
      <protection locked="0"/>
    </xf>
    <xf numFmtId="0" fontId="0" fillId="2" borderId="0" xfId="0" applyFill="1" applyBorder="1" applyProtection="1">
      <protection locked="0"/>
    </xf>
    <xf numFmtId="0" fontId="0" fillId="2" borderId="0" xfId="0" applyFill="1" applyProtection="1"/>
    <xf numFmtId="0" fontId="0" fillId="2" borderId="0" xfId="0" applyFill="1" applyBorder="1" applyAlignment="1"/>
    <xf numFmtId="0" fontId="17" fillId="2" borderId="1" xfId="0" applyFont="1" applyFill="1" applyBorder="1" applyAlignment="1" applyProtection="1">
      <alignment horizontal="center"/>
    </xf>
    <xf numFmtId="0" fontId="20" fillId="2" borderId="1" xfId="0" applyFont="1" applyFill="1" applyBorder="1" applyAlignment="1" applyProtection="1">
      <alignment horizontal="left"/>
    </xf>
    <xf numFmtId="0" fontId="20" fillId="2" borderId="2" xfId="0" applyFont="1" applyFill="1" applyBorder="1" applyAlignment="1" applyProtection="1">
      <alignment horizontal="left"/>
      <protection locked="0"/>
    </xf>
    <xf numFmtId="0" fontId="17" fillId="2" borderId="3" xfId="0" applyFont="1" applyFill="1" applyBorder="1" applyAlignment="1" applyProtection="1">
      <alignment horizontal="center"/>
      <protection locked="0"/>
    </xf>
    <xf numFmtId="0" fontId="21" fillId="2" borderId="0" xfId="0" applyFont="1" applyFill="1" applyBorder="1" applyAlignment="1" applyProtection="1">
      <alignment vertical="top"/>
      <protection locked="0"/>
    </xf>
    <xf numFmtId="0" fontId="5" fillId="2" borderId="0" xfId="0" applyFont="1" applyFill="1" applyBorder="1" applyAlignment="1" applyProtection="1">
      <alignment vertical="top"/>
      <protection locked="0"/>
    </xf>
    <xf numFmtId="0" fontId="13" fillId="3" borderId="3" xfId="0" applyFont="1" applyFill="1" applyBorder="1" applyAlignment="1" applyProtection="1">
      <alignment vertical="top" wrapText="1"/>
      <protection locked="0"/>
    </xf>
    <xf numFmtId="15" fontId="17" fillId="3" borderId="3" xfId="0" applyNumberFormat="1" applyFont="1" applyFill="1" applyBorder="1" applyAlignment="1" applyProtection="1">
      <alignment horizontal="center" vertical="top" wrapText="1"/>
      <protection locked="0"/>
    </xf>
    <xf numFmtId="164" fontId="17" fillId="2" borderId="3" xfId="0" applyNumberFormat="1" applyFont="1" applyFill="1" applyBorder="1" applyAlignment="1" applyProtection="1">
      <alignment horizontal="center" vertical="top" wrapText="1"/>
    </xf>
    <xf numFmtId="0" fontId="17" fillId="3" borderId="3" xfId="0" applyFont="1" applyFill="1" applyBorder="1" applyAlignment="1" applyProtection="1">
      <alignment vertical="top" wrapText="1"/>
      <protection locked="0"/>
    </xf>
    <xf numFmtId="0" fontId="10" fillId="4" borderId="1" xfId="0" applyFont="1" applyFill="1" applyBorder="1" applyAlignment="1" applyProtection="1">
      <alignment horizontal="center" wrapText="1"/>
    </xf>
    <xf numFmtId="0" fontId="22" fillId="5" borderId="1" xfId="0" applyFont="1" applyFill="1" applyBorder="1" applyAlignment="1" applyProtection="1">
      <alignment horizontal="center" wrapText="1"/>
      <protection locked="0"/>
    </xf>
    <xf numFmtId="14" fontId="22" fillId="5" borderId="1" xfId="0" applyNumberFormat="1" applyFont="1" applyFill="1" applyBorder="1" applyAlignment="1" applyProtection="1">
      <alignment horizontal="center" wrapText="1"/>
      <protection locked="0"/>
    </xf>
    <xf numFmtId="0" fontId="23" fillId="5" borderId="1" xfId="0" applyFont="1" applyFill="1" applyBorder="1" applyAlignment="1" applyProtection="1">
      <alignment horizontal="center"/>
    </xf>
    <xf numFmtId="0" fontId="23" fillId="5" borderId="1" xfId="0" applyNumberFormat="1" applyFont="1" applyFill="1" applyBorder="1" applyAlignment="1" applyProtection="1">
      <alignment horizontal="center"/>
    </xf>
    <xf numFmtId="0" fontId="22" fillId="5" borderId="1" xfId="0" applyFont="1" applyFill="1" applyBorder="1" applyAlignment="1" applyProtection="1">
      <alignment horizontal="center" wrapText="1"/>
    </xf>
    <xf numFmtId="0" fontId="10" fillId="4" borderId="1" xfId="0" applyFont="1" applyFill="1" applyBorder="1" applyAlignment="1" applyProtection="1">
      <alignment horizontal="center" wrapText="1"/>
      <protection locked="0"/>
    </xf>
    <xf numFmtId="0" fontId="14" fillId="4" borderId="1" xfId="0" applyFont="1" applyFill="1" applyBorder="1" applyAlignment="1" applyProtection="1">
      <alignment vertical="top" wrapText="1"/>
    </xf>
    <xf numFmtId="0" fontId="14" fillId="4" borderId="1" xfId="0" applyFont="1" applyFill="1" applyBorder="1" applyAlignment="1" applyProtection="1">
      <alignment vertical="top" wrapText="1"/>
    </xf>
    <xf numFmtId="0" fontId="0" fillId="2" borderId="0" xfId="0" applyFill="1" applyBorder="1" applyProtection="1"/>
    <xf numFmtId="0" fontId="0" fillId="2" borderId="0" xfId="0" applyFill="1" applyBorder="1" applyAlignment="1" applyProtection="1">
      <alignment horizontal="center"/>
    </xf>
    <xf numFmtId="0" fontId="0" fillId="2" borderId="0" xfId="0" applyFill="1" applyAlignment="1" applyProtection="1">
      <alignment horizontal="center"/>
    </xf>
    <xf numFmtId="1" fontId="17" fillId="2" borderId="1" xfId="0" applyNumberFormat="1" applyFont="1" applyFill="1" applyBorder="1" applyAlignment="1" applyProtection="1">
      <alignment horizontal="center"/>
    </xf>
    <xf numFmtId="0" fontId="12" fillId="2" borderId="0" xfId="0" applyFont="1" applyFill="1" applyBorder="1" applyAlignment="1" applyProtection="1">
      <alignment horizontal="center"/>
    </xf>
    <xf numFmtId="0" fontId="25" fillId="2" borderId="0" xfId="0" applyFont="1" applyFill="1" applyAlignment="1" applyProtection="1">
      <alignment horizontal="center"/>
    </xf>
    <xf numFmtId="9" fontId="20" fillId="2" borderId="1" xfId="1" applyFont="1" applyFill="1" applyBorder="1" applyAlignment="1" applyProtection="1">
      <alignment horizontal="left"/>
    </xf>
    <xf numFmtId="9" fontId="20" fillId="2" borderId="1" xfId="1" applyFont="1" applyFill="1" applyBorder="1" applyAlignment="1" applyProtection="1">
      <alignment horizontal="center"/>
    </xf>
    <xf numFmtId="0" fontId="20" fillId="2" borderId="1" xfId="0" applyFont="1" applyFill="1" applyBorder="1" applyAlignment="1" applyProtection="1">
      <alignment horizontal="center"/>
    </xf>
    <xf numFmtId="0" fontId="0" fillId="2" borderId="0" xfId="0" applyFill="1" applyAlignment="1" applyProtection="1">
      <alignment horizontal="center"/>
      <protection locked="0"/>
    </xf>
    <xf numFmtId="0" fontId="25" fillId="2" borderId="0" xfId="0" applyFont="1" applyFill="1" applyBorder="1" applyAlignment="1" applyProtection="1">
      <alignment horizontal="center"/>
    </xf>
    <xf numFmtId="9" fontId="20" fillId="2" borderId="4" xfId="1" applyFont="1" applyFill="1" applyBorder="1" applyAlignment="1" applyProtection="1">
      <alignment horizontal="center"/>
    </xf>
    <xf numFmtId="9" fontId="20" fillId="2" borderId="5" xfId="1" applyFont="1" applyFill="1" applyBorder="1" applyAlignment="1" applyProtection="1">
      <alignment horizontal="center"/>
    </xf>
    <xf numFmtId="0" fontId="16" fillId="2" borderId="1" xfId="0" applyFont="1" applyFill="1" applyBorder="1" applyAlignment="1" applyProtection="1">
      <alignment horizontal="center"/>
    </xf>
    <xf numFmtId="0" fontId="0" fillId="2" borderId="0" xfId="0" applyFill="1" applyBorder="1" applyAlignment="1" applyProtection="1">
      <alignment horizontal="center"/>
      <protection locked="0"/>
    </xf>
    <xf numFmtId="0" fontId="25" fillId="2" borderId="0" xfId="0" applyFont="1" applyFill="1" applyAlignment="1" applyProtection="1">
      <alignment horizontal="center"/>
      <protection locked="0"/>
    </xf>
    <xf numFmtId="0" fontId="13" fillId="2" borderId="0" xfId="0" applyFont="1" applyFill="1" applyProtection="1"/>
    <xf numFmtId="0" fontId="16" fillId="7" borderId="1" xfId="0" applyFont="1" applyFill="1" applyBorder="1" applyAlignment="1" applyProtection="1">
      <alignment horizontal="left"/>
    </xf>
    <xf numFmtId="0" fontId="17" fillId="7" borderId="1" xfId="0" applyFont="1" applyFill="1" applyBorder="1" applyAlignment="1" applyProtection="1">
      <alignment horizontal="center"/>
    </xf>
    <xf numFmtId="9" fontId="16" fillId="7" borderId="1" xfId="1" applyFont="1" applyFill="1" applyBorder="1" applyAlignment="1" applyProtection="1">
      <alignment horizontal="center"/>
    </xf>
    <xf numFmtId="0" fontId="14" fillId="2" borderId="1" xfId="0" applyFont="1" applyFill="1" applyBorder="1" applyAlignment="1" applyProtection="1">
      <alignment vertical="top"/>
      <protection locked="0"/>
    </xf>
    <xf numFmtId="0" fontId="13" fillId="2" borderId="1" xfId="0" applyFont="1" applyFill="1" applyBorder="1" applyAlignment="1" applyProtection="1">
      <alignment vertical="top"/>
      <protection locked="0"/>
    </xf>
    <xf numFmtId="0" fontId="14" fillId="2" borderId="1" xfId="0" applyFont="1" applyFill="1" applyBorder="1" applyAlignment="1" applyProtection="1">
      <alignment horizontal="center" vertical="top" wrapText="1"/>
      <protection locked="0"/>
    </xf>
    <xf numFmtId="0" fontId="26" fillId="7" borderId="1" xfId="0" applyFont="1" applyFill="1" applyBorder="1" applyAlignment="1" applyProtection="1">
      <alignment horizontal="center" vertical="top" wrapText="1"/>
      <protection locked="0"/>
    </xf>
    <xf numFmtId="0" fontId="14" fillId="7" borderId="2" xfId="0" applyFont="1" applyFill="1" applyBorder="1" applyAlignment="1" applyProtection="1">
      <alignment vertical="top" wrapText="1"/>
    </xf>
    <xf numFmtId="0" fontId="14" fillId="8" borderId="6" xfId="0" applyFont="1" applyFill="1" applyBorder="1" applyAlignment="1" applyProtection="1">
      <alignment vertical="top" wrapText="1"/>
    </xf>
    <xf numFmtId="9" fontId="20" fillId="2" borderId="1" xfId="1" applyNumberFormat="1" applyFont="1" applyFill="1" applyBorder="1" applyAlignment="1" applyProtection="1">
      <alignment horizontal="left"/>
    </xf>
    <xf numFmtId="0" fontId="10" fillId="7" borderId="2" xfId="0" applyFont="1" applyFill="1" applyBorder="1" applyAlignment="1" applyProtection="1">
      <alignment horizontal="center" wrapText="1"/>
    </xf>
    <xf numFmtId="0" fontId="10" fillId="8" borderId="6" xfId="0" applyFont="1" applyFill="1" applyBorder="1" applyAlignment="1" applyProtection="1">
      <alignment horizontal="center" wrapText="1"/>
    </xf>
    <xf numFmtId="0" fontId="10" fillId="7" borderId="7" xfId="0" applyFont="1" applyFill="1" applyBorder="1" applyAlignment="1" applyProtection="1">
      <alignment horizontal="center" wrapText="1"/>
    </xf>
    <xf numFmtId="0" fontId="10" fillId="7" borderId="6" xfId="0" applyFont="1" applyFill="1" applyBorder="1" applyAlignment="1" applyProtection="1">
      <alignment horizontal="center" wrapText="1"/>
    </xf>
    <xf numFmtId="0" fontId="14" fillId="7" borderId="6" xfId="0" applyFont="1" applyFill="1" applyBorder="1" applyAlignment="1" applyProtection="1">
      <alignment vertical="top" wrapText="1"/>
    </xf>
    <xf numFmtId="0" fontId="14" fillId="7" borderId="7" xfId="0" applyFont="1" applyFill="1" applyBorder="1" applyAlignment="1" applyProtection="1">
      <alignment vertical="top" wrapText="1"/>
    </xf>
    <xf numFmtId="0" fontId="11" fillId="2" borderId="0" xfId="0" applyFont="1" applyFill="1" applyBorder="1" applyAlignment="1" applyProtection="1">
      <alignment horizontal="center" vertical="top" wrapText="1"/>
      <protection locked="0"/>
    </xf>
    <xf numFmtId="0" fontId="11" fillId="0" borderId="9" xfId="0" applyFont="1" applyBorder="1" applyAlignment="1">
      <alignment wrapText="1"/>
    </xf>
    <xf numFmtId="0" fontId="11" fillId="0" borderId="4" xfId="0" applyFont="1" applyBorder="1" applyAlignment="1">
      <alignment wrapText="1"/>
    </xf>
    <xf numFmtId="0" fontId="28" fillId="7" borderId="1" xfId="0" applyFont="1" applyFill="1" applyBorder="1" applyAlignment="1" applyProtection="1">
      <alignment horizontal="left"/>
      <protection locked="0"/>
    </xf>
    <xf numFmtId="9" fontId="29" fillId="2" borderId="1" xfId="1" applyFont="1" applyFill="1" applyBorder="1" applyAlignment="1" applyProtection="1">
      <alignment horizontal="left"/>
    </xf>
    <xf numFmtId="0" fontId="30" fillId="2" borderId="1" xfId="0" applyFont="1" applyFill="1" applyBorder="1" applyAlignment="1" applyProtection="1">
      <alignment vertical="top"/>
      <protection locked="0"/>
    </xf>
    <xf numFmtId="14" fontId="31" fillId="5" borderId="1" xfId="0" applyNumberFormat="1" applyFont="1" applyFill="1" applyBorder="1" applyAlignment="1" applyProtection="1">
      <alignment horizontal="center" wrapText="1"/>
      <protection locked="0"/>
    </xf>
    <xf numFmtId="15" fontId="30" fillId="3" borderId="3" xfId="0" applyNumberFormat="1" applyFont="1" applyFill="1" applyBorder="1" applyAlignment="1" applyProtection="1">
      <alignment horizontal="center" vertical="top" wrapText="1"/>
      <protection locked="0"/>
    </xf>
    <xf numFmtId="0" fontId="30" fillId="2" borderId="0" xfId="0" applyFont="1" applyFill="1" applyBorder="1" applyAlignment="1" applyProtection="1">
      <alignment horizontal="center" vertical="top" wrapText="1"/>
      <protection locked="0"/>
    </xf>
    <xf numFmtId="0" fontId="19" fillId="2" borderId="0" xfId="0" applyFont="1" applyFill="1" applyBorder="1" applyAlignment="1" applyProtection="1">
      <alignment horizontal="center"/>
    </xf>
    <xf numFmtId="0" fontId="24" fillId="2" borderId="0" xfId="0" applyFont="1" applyFill="1" applyBorder="1" applyAlignment="1" applyProtection="1">
      <alignment horizontal="center"/>
    </xf>
    <xf numFmtId="0" fontId="0" fillId="2" borderId="19" xfId="0" applyFill="1" applyBorder="1" applyProtection="1">
      <protection locked="0"/>
    </xf>
    <xf numFmtId="0" fontId="0" fillId="2" borderId="20" xfId="0" applyFill="1" applyBorder="1" applyProtection="1"/>
    <xf numFmtId="0" fontId="19" fillId="2" borderId="20" xfId="0" applyFont="1" applyFill="1" applyBorder="1" applyAlignment="1" applyProtection="1">
      <alignment horizontal="center"/>
    </xf>
    <xf numFmtId="0" fontId="0" fillId="2" borderId="20" xfId="0" applyFill="1" applyBorder="1" applyAlignment="1" applyProtection="1">
      <alignment horizontal="center"/>
    </xf>
    <xf numFmtId="0" fontId="25" fillId="2" borderId="0" xfId="0" applyFont="1" applyFill="1" applyBorder="1" applyAlignment="1" applyProtection="1">
      <alignment horizontal="center"/>
      <protection locked="0"/>
    </xf>
    <xf numFmtId="0" fontId="0" fillId="2" borderId="21" xfId="0" applyFill="1" applyBorder="1" applyProtection="1">
      <protection locked="0"/>
    </xf>
    <xf numFmtId="0" fontId="0" fillId="2" borderId="22" xfId="0" applyFill="1" applyBorder="1" applyProtection="1"/>
    <xf numFmtId="0" fontId="0" fillId="2" borderId="22" xfId="0" applyFill="1" applyBorder="1" applyAlignment="1" applyProtection="1">
      <alignment horizontal="center"/>
    </xf>
    <xf numFmtId="0" fontId="25" fillId="2" borderId="22" xfId="0" applyFont="1" applyFill="1" applyBorder="1" applyAlignment="1" applyProtection="1">
      <alignment horizontal="center"/>
    </xf>
    <xf numFmtId="0" fontId="0" fillId="2" borderId="23" xfId="0" applyFill="1" applyBorder="1" applyProtection="1"/>
    <xf numFmtId="0" fontId="18" fillId="2" borderId="0" xfId="0" applyFont="1" applyFill="1" applyBorder="1" applyAlignment="1" applyProtection="1">
      <alignment horizontal="left" indent="3"/>
    </xf>
    <xf numFmtId="0" fontId="18" fillId="2" borderId="0" xfId="0" applyFont="1" applyFill="1" applyBorder="1" applyAlignment="1" applyProtection="1">
      <alignment horizontal="left" indent="4"/>
    </xf>
    <xf numFmtId="0" fontId="17" fillId="2" borderId="6" xfId="0" applyFont="1" applyFill="1" applyBorder="1" applyAlignment="1" applyProtection="1">
      <alignment horizontal="center"/>
    </xf>
    <xf numFmtId="0" fontId="20" fillId="2" borderId="2" xfId="0" applyFont="1" applyFill="1" applyBorder="1" applyAlignment="1" applyProtection="1">
      <alignment horizontal="left"/>
    </xf>
    <xf numFmtId="0" fontId="16" fillId="2" borderId="6" xfId="0" applyFont="1" applyFill="1" applyBorder="1" applyAlignment="1" applyProtection="1">
      <alignment horizontal="center"/>
    </xf>
    <xf numFmtId="0" fontId="13" fillId="2" borderId="1" xfId="0" applyFont="1" applyFill="1" applyBorder="1" applyAlignment="1" applyProtection="1">
      <alignment vertical="top" wrapText="1"/>
      <protection locked="0"/>
    </xf>
    <xf numFmtId="0" fontId="13" fillId="2" borderId="1" xfId="0" applyNumberFormat="1" applyFont="1" applyFill="1" applyBorder="1" applyAlignment="1" applyProtection="1">
      <alignment vertical="top" wrapText="1"/>
      <protection locked="0"/>
    </xf>
    <xf numFmtId="164" fontId="15" fillId="0" borderId="10" xfId="0" applyNumberFormat="1" applyFont="1" applyBorder="1" applyAlignment="1" applyProtection="1">
      <alignment horizontal="center" vertical="top" wrapText="1"/>
    </xf>
    <xf numFmtId="0" fontId="15" fillId="0" borderId="4" xfId="0" applyNumberFormat="1" applyFont="1" applyBorder="1" applyAlignment="1" applyProtection="1">
      <alignment horizontal="center" vertical="top" wrapText="1"/>
    </xf>
    <xf numFmtId="0" fontId="15" fillId="0" borderId="11" xfId="0" applyNumberFormat="1" applyFont="1" applyBorder="1" applyAlignment="1" applyProtection="1">
      <alignment horizontal="center" vertical="top" wrapText="1"/>
    </xf>
    <xf numFmtId="0" fontId="14" fillId="2" borderId="1" xfId="0" applyFont="1" applyFill="1" applyBorder="1" applyAlignment="1" applyProtection="1">
      <alignment horizontal="center" vertical="top" wrapText="1"/>
    </xf>
    <xf numFmtId="0" fontId="17" fillId="2" borderId="3" xfId="0" applyFont="1" applyFill="1" applyBorder="1" applyAlignment="1" applyProtection="1">
      <alignment horizontal="center"/>
    </xf>
    <xf numFmtId="0" fontId="32" fillId="0" borderId="23" xfId="0" applyFont="1" applyBorder="1" applyAlignment="1">
      <alignment vertical="top" wrapText="1"/>
    </xf>
    <xf numFmtId="0" fontId="32" fillId="0" borderId="20" xfId="0" applyFont="1" applyBorder="1" applyAlignment="1">
      <alignment vertical="top" wrapText="1"/>
    </xf>
    <xf numFmtId="0" fontId="33" fillId="0" borderId="25" xfId="0" applyFont="1" applyBorder="1" applyAlignment="1">
      <alignment vertical="top" wrapText="1"/>
    </xf>
    <xf numFmtId="0" fontId="33" fillId="0" borderId="23" xfId="0" applyFont="1" applyBorder="1" applyAlignment="1">
      <alignment vertical="top" wrapText="1"/>
    </xf>
    <xf numFmtId="17" fontId="32" fillId="0" borderId="23" xfId="0" applyNumberFormat="1" applyFont="1" applyBorder="1" applyAlignment="1">
      <alignment vertical="top" wrapText="1"/>
    </xf>
    <xf numFmtId="0" fontId="37" fillId="0" borderId="0" xfId="0" applyFont="1"/>
    <xf numFmtId="0" fontId="37" fillId="0" borderId="2" xfId="0" applyFont="1" applyBorder="1"/>
    <xf numFmtId="0" fontId="0" fillId="2" borderId="5" xfId="0" applyFill="1" applyBorder="1" applyProtection="1"/>
    <xf numFmtId="0" fontId="0" fillId="2" borderId="5" xfId="0" applyFill="1" applyBorder="1" applyAlignment="1" applyProtection="1">
      <alignment horizontal="center"/>
    </xf>
    <xf numFmtId="0" fontId="0" fillId="0" borderId="5" xfId="0" applyBorder="1"/>
    <xf numFmtId="0" fontId="0" fillId="0" borderId="6" xfId="0" applyBorder="1"/>
    <xf numFmtId="0" fontId="12" fillId="2" borderId="16" xfId="0" applyFont="1" applyFill="1" applyBorder="1" applyAlignment="1" applyProtection="1">
      <alignment horizontal="center" vertical="top"/>
    </xf>
    <xf numFmtId="0" fontId="0" fillId="0" borderId="17" xfId="0" applyBorder="1" applyAlignment="1"/>
    <xf numFmtId="0" fontId="0" fillId="0" borderId="18" xfId="0" applyBorder="1" applyAlignment="1"/>
    <xf numFmtId="0" fontId="27" fillId="2" borderId="19" xfId="0" applyFont="1" applyFill="1" applyBorder="1" applyAlignment="1" applyProtection="1">
      <alignment horizontal="center" vertical="top"/>
    </xf>
    <xf numFmtId="0" fontId="0" fillId="0" borderId="0" xfId="0" applyAlignment="1"/>
    <xf numFmtId="0" fontId="0" fillId="0" borderId="20" xfId="0" applyBorder="1" applyAlignment="1"/>
    <xf numFmtId="0" fontId="3" fillId="9" borderId="1" xfId="0" applyFont="1" applyFill="1" applyBorder="1" applyAlignment="1" applyProtection="1">
      <alignment horizontal="center" wrapText="1"/>
    </xf>
    <xf numFmtId="0" fontId="0" fillId="9" borderId="1" xfId="0" applyFill="1" applyBorder="1" applyAlignment="1" applyProtection="1">
      <alignment horizontal="center" wrapText="1"/>
    </xf>
    <xf numFmtId="0" fontId="12" fillId="6" borderId="19" xfId="0" applyFont="1" applyFill="1" applyBorder="1" applyAlignment="1" applyProtection="1">
      <alignment horizontal="center"/>
    </xf>
    <xf numFmtId="0" fontId="0" fillId="0" borderId="0" xfId="0" applyBorder="1" applyAlignment="1"/>
    <xf numFmtId="0" fontId="0" fillId="6" borderId="19" xfId="0" applyFill="1" applyBorder="1" applyAlignment="1" applyProtection="1">
      <protection locked="0"/>
    </xf>
    <xf numFmtId="0" fontId="0" fillId="6" borderId="0" xfId="0" applyFill="1" applyBorder="1" applyAlignment="1"/>
    <xf numFmtId="0" fontId="0" fillId="6" borderId="20" xfId="0" applyFill="1" applyBorder="1" applyAlignment="1"/>
    <xf numFmtId="0" fontId="14" fillId="2" borderId="2" xfId="0" applyFont="1" applyFill="1" applyBorder="1" applyAlignment="1" applyProtection="1">
      <alignment horizontal="left" vertical="top" indent="3"/>
      <protection locked="0"/>
    </xf>
    <xf numFmtId="0" fontId="14" fillId="2" borderId="6" xfId="0" applyFont="1" applyFill="1" applyBorder="1" applyAlignment="1" applyProtection="1">
      <alignment horizontal="left" vertical="top" indent="3"/>
      <protection locked="0"/>
    </xf>
    <xf numFmtId="0" fontId="3" fillId="10" borderId="8" xfId="0" applyFont="1" applyFill="1" applyBorder="1" applyAlignment="1" applyProtection="1">
      <alignment horizontal="center" wrapText="1"/>
      <protection locked="0"/>
    </xf>
    <xf numFmtId="0" fontId="0" fillId="0" borderId="9" xfId="0" applyBorder="1" applyAlignment="1">
      <alignment wrapText="1"/>
    </xf>
    <xf numFmtId="0" fontId="0" fillId="0" borderId="7" xfId="0" applyBorder="1" applyAlignment="1">
      <alignment wrapText="1"/>
    </xf>
    <xf numFmtId="0" fontId="0" fillId="0" borderId="10" xfId="0" applyBorder="1" applyAlignment="1">
      <alignment wrapText="1"/>
    </xf>
    <xf numFmtId="0" fontId="0" fillId="0" borderId="4" xfId="0" applyBorder="1" applyAlignment="1">
      <alignment wrapText="1"/>
    </xf>
    <xf numFmtId="0" fontId="0" fillId="0" borderId="11" xfId="0" applyBorder="1" applyAlignment="1">
      <alignment wrapText="1"/>
    </xf>
    <xf numFmtId="0" fontId="16" fillId="7" borderId="2" xfId="0" applyFont="1" applyFill="1" applyBorder="1" applyAlignment="1" applyProtection="1">
      <alignment horizontal="left" indent="3"/>
      <protection locked="0"/>
    </xf>
    <xf numFmtId="0" fontId="16" fillId="7" borderId="6" xfId="0" applyFont="1" applyFill="1" applyBorder="1" applyAlignment="1" applyProtection="1">
      <alignment horizontal="left" indent="3"/>
      <protection locked="0"/>
    </xf>
    <xf numFmtId="0" fontId="20" fillId="2" borderId="2" xfId="0" applyFont="1" applyFill="1" applyBorder="1" applyAlignment="1" applyProtection="1">
      <alignment horizontal="left" indent="3"/>
    </xf>
    <xf numFmtId="0" fontId="20" fillId="2" borderId="6" xfId="0" applyFont="1" applyFill="1" applyBorder="1" applyAlignment="1" applyProtection="1">
      <alignment horizontal="left" indent="3"/>
    </xf>
    <xf numFmtId="0" fontId="20" fillId="2" borderId="2" xfId="0" applyFont="1" applyFill="1" applyBorder="1" applyAlignment="1" applyProtection="1">
      <alignment horizontal="left" indent="3"/>
      <protection locked="0"/>
    </xf>
    <xf numFmtId="0" fontId="20" fillId="2" borderId="6" xfId="0" applyFont="1" applyFill="1" applyBorder="1" applyAlignment="1" applyProtection="1">
      <alignment horizontal="left" indent="3"/>
      <protection locked="0"/>
    </xf>
    <xf numFmtId="0" fontId="14" fillId="4" borderId="12" xfId="0" applyFont="1" applyFill="1" applyBorder="1" applyAlignment="1" applyProtection="1">
      <alignment vertical="top" wrapText="1"/>
    </xf>
    <xf numFmtId="0" fontId="14" fillId="4" borderId="13" xfId="0" applyFont="1" applyFill="1" applyBorder="1" applyAlignment="1" applyProtection="1">
      <alignment vertical="top" wrapText="1"/>
    </xf>
    <xf numFmtId="0" fontId="0" fillId="0" borderId="3" xfId="0" applyBorder="1" applyAlignment="1">
      <alignment vertical="top" wrapText="1"/>
    </xf>
    <xf numFmtId="0" fontId="14" fillId="8" borderId="7" xfId="0" applyFont="1" applyFill="1" applyBorder="1" applyAlignment="1" applyProtection="1">
      <alignment vertical="top" wrapText="1"/>
    </xf>
    <xf numFmtId="0" fontId="14" fillId="8" borderId="14" xfId="0" applyFont="1" applyFill="1" applyBorder="1" applyAlignment="1" applyProtection="1">
      <alignment vertical="top" wrapText="1"/>
    </xf>
    <xf numFmtId="0" fontId="0" fillId="0" borderId="11" xfId="0" applyBorder="1" applyAlignment="1">
      <alignment vertical="top" wrapText="1"/>
    </xf>
    <xf numFmtId="0" fontId="14" fillId="7" borderId="8" xfId="0" applyFont="1" applyFill="1" applyBorder="1" applyAlignment="1" applyProtection="1">
      <alignment vertical="top" wrapText="1"/>
    </xf>
    <xf numFmtId="0" fontId="14" fillId="7" borderId="15" xfId="0" applyFont="1" applyFill="1" applyBorder="1" applyAlignment="1" applyProtection="1">
      <alignment vertical="top" wrapText="1"/>
    </xf>
    <xf numFmtId="0" fontId="0" fillId="0" borderId="10" xfId="0" applyBorder="1" applyAlignment="1">
      <alignment vertical="top" wrapText="1"/>
    </xf>
    <xf numFmtId="0" fontId="14" fillId="8" borderId="6" xfId="0" applyFont="1" applyFill="1" applyBorder="1" applyAlignment="1" applyProtection="1">
      <alignment vertical="top" wrapText="1"/>
    </xf>
    <xf numFmtId="0" fontId="14" fillId="7" borderId="7" xfId="0" applyFont="1" applyFill="1" applyBorder="1" applyAlignment="1" applyProtection="1">
      <alignment vertical="top" wrapText="1"/>
    </xf>
    <xf numFmtId="0" fontId="14" fillId="7" borderId="14" xfId="0" applyFont="1" applyFill="1" applyBorder="1" applyAlignment="1" applyProtection="1">
      <alignment vertical="top" wrapText="1"/>
    </xf>
    <xf numFmtId="0" fontId="14" fillId="7" borderId="11" xfId="0" applyFont="1" applyFill="1" applyBorder="1" applyAlignment="1" applyProtection="1">
      <alignment vertical="top" wrapText="1"/>
    </xf>
    <xf numFmtId="0" fontId="14" fillId="7" borderId="2" xfId="0" applyFont="1" applyFill="1" applyBorder="1" applyAlignment="1" applyProtection="1">
      <alignment vertical="top" wrapText="1"/>
    </xf>
    <xf numFmtId="0" fontId="14" fillId="4" borderId="1" xfId="0" applyFont="1" applyFill="1" applyBorder="1" applyAlignment="1" applyProtection="1">
      <alignment vertical="top" wrapText="1"/>
    </xf>
    <xf numFmtId="0" fontId="3" fillId="10" borderId="8" xfId="0" applyFont="1" applyFill="1" applyBorder="1" applyAlignment="1" applyProtection="1">
      <alignment horizontal="center"/>
      <protection locked="0"/>
    </xf>
    <xf numFmtId="0" fontId="3" fillId="10" borderId="9" xfId="0" applyFont="1" applyFill="1" applyBorder="1" applyAlignment="1" applyProtection="1">
      <alignment horizontal="center"/>
      <protection locked="0"/>
    </xf>
    <xf numFmtId="0" fontId="0" fillId="0" borderId="7"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11" xfId="0" applyBorder="1" applyAlignment="1">
      <alignment horizontal="center"/>
    </xf>
    <xf numFmtId="0" fontId="14" fillId="7" borderId="10" xfId="0" applyFont="1" applyFill="1" applyBorder="1" applyAlignment="1" applyProtection="1">
      <alignment vertical="top" wrapText="1"/>
    </xf>
    <xf numFmtId="0" fontId="13" fillId="7" borderId="15" xfId="0" applyFont="1" applyFill="1" applyBorder="1" applyAlignment="1" applyProtection="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13" fillId="7" borderId="14" xfId="0" applyFont="1" applyFill="1" applyBorder="1" applyAlignment="1" applyProtection="1">
      <alignment vertical="top" wrapText="1"/>
    </xf>
    <xf numFmtId="0" fontId="0" fillId="7" borderId="11" xfId="0" applyFill="1" applyBorder="1" applyAlignment="1">
      <alignment vertical="top" wrapText="1"/>
    </xf>
    <xf numFmtId="0" fontId="13" fillId="8" borderId="14" xfId="0" applyFont="1" applyFill="1" applyBorder="1" applyAlignment="1" applyProtection="1">
      <alignment vertical="top" wrapText="1"/>
    </xf>
    <xf numFmtId="0" fontId="13" fillId="8" borderId="6" xfId="0" applyFont="1" applyFill="1" applyBorder="1" applyAlignment="1" applyProtection="1">
      <alignment vertical="top" wrapText="1"/>
    </xf>
    <xf numFmtId="0" fontId="13" fillId="7" borderId="2" xfId="0" applyFont="1" applyFill="1" applyBorder="1" applyAlignment="1" applyProtection="1">
      <alignment vertical="top" wrapText="1"/>
    </xf>
    <xf numFmtId="0" fontId="13" fillId="7" borderId="10" xfId="0" applyFont="1" applyFill="1" applyBorder="1" applyAlignment="1">
      <alignment vertical="top" wrapText="1"/>
    </xf>
    <xf numFmtId="0" fontId="13" fillId="8" borderId="11" xfId="0" applyFont="1" applyFill="1" applyBorder="1" applyAlignment="1">
      <alignment vertical="top" wrapText="1"/>
    </xf>
    <xf numFmtId="0" fontId="13" fillId="7" borderId="14" xfId="0" applyFont="1" applyFill="1" applyBorder="1" applyAlignment="1">
      <alignment vertical="top" wrapText="1"/>
    </xf>
    <xf numFmtId="0" fontId="13" fillId="7" borderId="15" xfId="0" applyFont="1" applyFill="1" applyBorder="1" applyAlignment="1">
      <alignment wrapText="1"/>
    </xf>
    <xf numFmtId="0" fontId="13" fillId="7" borderId="10" xfId="0" applyFont="1" applyFill="1" applyBorder="1" applyAlignment="1">
      <alignment wrapText="1"/>
    </xf>
    <xf numFmtId="0" fontId="13" fillId="8" borderId="14" xfId="0" applyFont="1" applyFill="1" applyBorder="1" applyAlignment="1">
      <alignment wrapText="1"/>
    </xf>
    <xf numFmtId="0" fontId="13" fillId="8" borderId="11" xfId="0" applyFont="1" applyFill="1" applyBorder="1" applyAlignment="1">
      <alignment wrapText="1"/>
    </xf>
    <xf numFmtId="0" fontId="13" fillId="7" borderId="14" xfId="0" applyFont="1" applyFill="1" applyBorder="1" applyAlignment="1">
      <alignment wrapText="1"/>
    </xf>
    <xf numFmtId="0" fontId="13" fillId="4" borderId="13" xfId="0" applyFont="1" applyFill="1" applyBorder="1" applyAlignment="1">
      <alignment wrapText="1"/>
    </xf>
    <xf numFmtId="0" fontId="13" fillId="4" borderId="3" xfId="0" applyFont="1" applyFill="1" applyBorder="1" applyAlignment="1">
      <alignment wrapText="1"/>
    </xf>
    <xf numFmtId="0" fontId="32" fillId="0" borderId="19" xfId="0" applyFont="1" applyBorder="1" applyAlignment="1">
      <alignment vertical="top" wrapText="1"/>
    </xf>
    <xf numFmtId="0" fontId="32" fillId="0" borderId="0" xfId="0" applyFont="1" applyBorder="1" applyAlignment="1">
      <alignment vertical="top" wrapText="1"/>
    </xf>
    <xf numFmtId="0" fontId="32" fillId="0" borderId="20" xfId="0" applyFont="1" applyBorder="1" applyAlignment="1">
      <alignment vertical="top" wrapText="1"/>
    </xf>
    <xf numFmtId="0" fontId="36" fillId="0" borderId="19" xfId="0" applyFont="1" applyBorder="1" applyAlignment="1">
      <alignment vertical="top" wrapText="1"/>
    </xf>
    <xf numFmtId="0" fontId="36" fillId="0" borderId="0" xfId="0" applyFont="1" applyBorder="1" applyAlignment="1">
      <alignment vertical="top" wrapText="1"/>
    </xf>
    <xf numFmtId="0" fontId="36" fillId="0" borderId="20" xfId="0" applyFont="1" applyBorder="1" applyAlignment="1">
      <alignment vertical="top" wrapText="1"/>
    </xf>
    <xf numFmtId="0" fontId="32" fillId="0" borderId="21" xfId="0" applyFont="1" applyBorder="1" applyAlignment="1">
      <alignment vertical="top" wrapText="1"/>
    </xf>
    <xf numFmtId="0" fontId="32" fillId="0" borderId="22" xfId="0" applyFont="1" applyBorder="1" applyAlignment="1">
      <alignment vertical="top" wrapText="1"/>
    </xf>
    <xf numFmtId="0" fontId="32" fillId="0" borderId="23" xfId="0" applyFont="1" applyBorder="1" applyAlignment="1">
      <alignment vertical="top" wrapText="1"/>
    </xf>
    <xf numFmtId="0" fontId="33" fillId="0" borderId="24" xfId="0" applyFont="1" applyBorder="1" applyAlignment="1">
      <alignment vertical="top" wrapText="1"/>
    </xf>
    <xf numFmtId="0" fontId="33" fillId="0" borderId="25" xfId="0" applyFont="1" applyBorder="1" applyAlignment="1">
      <alignment vertical="top" wrapText="1"/>
    </xf>
    <xf numFmtId="0" fontId="34" fillId="0" borderId="24" xfId="0" applyFont="1" applyBorder="1" applyAlignment="1">
      <alignment vertical="top" wrapText="1"/>
    </xf>
    <xf numFmtId="0" fontId="34" fillId="0" borderId="25" xfId="0" applyFont="1" applyBorder="1" applyAlignment="1">
      <alignment vertical="top" wrapText="1"/>
    </xf>
    <xf numFmtId="0" fontId="32" fillId="0" borderId="24" xfId="0" applyFont="1" applyBorder="1" applyAlignment="1">
      <alignment vertical="top" wrapText="1"/>
    </xf>
    <xf numFmtId="0" fontId="32" fillId="0" borderId="25" xfId="0" applyFont="1" applyBorder="1" applyAlignment="1">
      <alignment vertical="top" wrapText="1"/>
    </xf>
    <xf numFmtId="0" fontId="32" fillId="0" borderId="16" xfId="0" applyFont="1" applyBorder="1" applyAlignment="1">
      <alignment vertical="top" wrapText="1"/>
    </xf>
    <xf numFmtId="0" fontId="32" fillId="0" borderId="17" xfId="0" applyFont="1" applyBorder="1" applyAlignment="1">
      <alignment vertical="top" wrapText="1"/>
    </xf>
    <xf numFmtId="0" fontId="32" fillId="0" borderId="18" xfId="0" applyFont="1" applyBorder="1" applyAlignment="1">
      <alignment vertical="top" wrapText="1"/>
    </xf>
    <xf numFmtId="0" fontId="0" fillId="0" borderId="19" xfId="0" applyBorder="1" applyAlignment="1">
      <alignment vertical="top" wrapText="1"/>
    </xf>
    <xf numFmtId="0" fontId="0" fillId="0" borderId="0" xfId="0" applyBorder="1" applyAlignment="1">
      <alignment vertical="top" wrapText="1"/>
    </xf>
    <xf numFmtId="0" fontId="0" fillId="0" borderId="20" xfId="0" applyBorder="1" applyAlignment="1">
      <alignment vertical="top" wrapText="1"/>
    </xf>
  </cellXfs>
  <cellStyles count="2">
    <cellStyle name="Normal" xfId="0" builtinId="0"/>
    <cellStyle name="Percent" xfId="1" builtinId="5"/>
  </cellStyles>
  <dxfs count="36">
    <dxf>
      <fill>
        <patternFill>
          <bgColor rgb="FFFFFF00"/>
        </patternFill>
      </fill>
    </dxf>
    <dxf>
      <fill>
        <patternFill>
          <bgColor rgb="FF00B050"/>
        </patternFill>
      </fill>
    </dxf>
    <dxf>
      <fill>
        <patternFill>
          <bgColor rgb="FFFF0000"/>
        </patternFill>
      </fill>
    </dxf>
    <dxf>
      <fill>
        <patternFill>
          <bgColor rgb="FF00B0F0"/>
        </patternFill>
      </fill>
    </dxf>
    <dxf>
      <font>
        <b/>
        <i val="0"/>
        <color rgb="FFFF0000"/>
      </font>
    </dxf>
    <dxf>
      <font>
        <b/>
        <i val="0"/>
        <color rgb="FF00B050"/>
      </font>
    </dxf>
    <dxf>
      <fill>
        <patternFill>
          <bgColor rgb="FF00B0F0"/>
        </patternFill>
      </fill>
    </dxf>
    <dxf>
      <font>
        <b/>
        <i val="0"/>
        <color rgb="FFFF0000"/>
      </font>
    </dxf>
    <dxf>
      <font>
        <b/>
        <i val="0"/>
        <color rgb="FF00B050"/>
      </font>
    </dxf>
    <dxf>
      <fill>
        <patternFill>
          <bgColor rgb="FF00B0F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F0"/>
        </patternFill>
      </fill>
    </dxf>
    <dxf>
      <font>
        <b/>
        <i val="0"/>
        <color rgb="FFFF0000"/>
      </font>
    </dxf>
    <dxf>
      <font>
        <b/>
        <i val="0"/>
        <color rgb="FF00B050"/>
      </font>
    </dxf>
    <dxf>
      <fill>
        <patternFill>
          <bgColor rgb="FF00B0F0"/>
        </patternFill>
      </fill>
    </dxf>
    <dxf>
      <fill>
        <patternFill>
          <bgColor rgb="FF00B050"/>
        </patternFill>
      </fill>
    </dxf>
    <dxf>
      <fill>
        <patternFill>
          <bgColor rgb="FFFFC000"/>
        </patternFill>
      </fill>
    </dxf>
    <dxf>
      <fill>
        <patternFill>
          <bgColor rgb="FFFF0000"/>
        </patternFill>
      </fill>
    </dxf>
    <dxf>
      <font>
        <b/>
        <i val="0"/>
        <color rgb="FFFF0000"/>
      </font>
    </dxf>
    <dxf>
      <font>
        <b/>
        <i val="0"/>
        <color rgb="FF00B050"/>
      </font>
    </dxf>
    <dxf>
      <fill>
        <patternFill>
          <bgColor rgb="FF00B0F0"/>
        </patternFill>
      </fill>
    </dxf>
    <dxf>
      <font>
        <b/>
        <i val="0"/>
        <color rgb="FFFF0000"/>
      </font>
    </dxf>
    <dxf>
      <font>
        <b/>
        <i val="0"/>
        <color rgb="FF00B050"/>
      </font>
    </dxf>
    <dxf>
      <fill>
        <patternFill>
          <bgColor rgb="FF00B0F0"/>
        </patternFill>
      </fill>
    </dxf>
    <dxf>
      <fill>
        <patternFill>
          <bgColor rgb="FFFFFF0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C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IE"/>
  <c:chart>
    <c:plotArea>
      <c:layout>
        <c:manualLayout>
          <c:layoutTarget val="inner"/>
          <c:xMode val="edge"/>
          <c:yMode val="edge"/>
          <c:x val="0.16087320905831087"/>
          <c:y val="8.0842896929245525E-2"/>
          <c:w val="0.76061483651740713"/>
          <c:h val="0.88536239626099356"/>
        </c:manualLayout>
      </c:layout>
      <c:barChart>
        <c:barDir val="col"/>
        <c:grouping val="clustered"/>
        <c:varyColors val="1"/>
        <c:ser>
          <c:idx val="0"/>
          <c:order val="0"/>
          <c:dPt>
            <c:idx val="0"/>
            <c:spPr>
              <a:solidFill>
                <a:srgbClr val="92D050"/>
              </a:solidFill>
            </c:spPr>
          </c:dPt>
          <c:dPt>
            <c:idx val="1"/>
            <c:spPr>
              <a:solidFill>
                <a:srgbClr val="FFC000"/>
              </a:solidFill>
            </c:spPr>
          </c:dPt>
          <c:dPt>
            <c:idx val="2"/>
            <c:spPr>
              <a:solidFill>
                <a:srgbClr val="FF0000"/>
              </a:solidFill>
            </c:spPr>
          </c:dPt>
          <c:dPt>
            <c:idx val="3"/>
            <c:spPr>
              <a:solidFill>
                <a:srgbClr val="0070C0"/>
              </a:solidFill>
            </c:spPr>
          </c:dPt>
          <c:dLbls>
            <c:txPr>
              <a:bodyPr/>
              <a:lstStyle/>
              <a:p>
                <a:pPr>
                  <a:defRPr sz="900"/>
                </a:pPr>
                <a:endParaRPr lang="en-US"/>
              </a:p>
            </c:txPr>
            <c:showVal val="1"/>
            <c:showCatName val="1"/>
            <c:separator>
</c:separator>
          </c:dLbls>
          <c:cat>
            <c:strRef>
              <c:f>'SUMMARY of STATUS'!$B$10:$B$13</c:f>
              <c:strCache>
                <c:ptCount val="4"/>
                <c:pt idx="0">
                  <c:v>Compliant</c:v>
                </c:pt>
                <c:pt idx="1">
                  <c:v>Sub. Compliant</c:v>
                </c:pt>
                <c:pt idx="2">
                  <c:v>Not Compliant</c:v>
                </c:pt>
                <c:pt idx="3">
                  <c:v>To Be Determined</c:v>
                </c:pt>
              </c:strCache>
            </c:strRef>
          </c:cat>
          <c:val>
            <c:numRef>
              <c:f>'SUMMARY of STATUS'!$C$10:$C$13</c:f>
              <c:numCache>
                <c:formatCode>0%</c:formatCode>
                <c:ptCount val="4"/>
                <c:pt idx="0">
                  <c:v>0</c:v>
                </c:pt>
                <c:pt idx="1">
                  <c:v>0</c:v>
                </c:pt>
                <c:pt idx="2">
                  <c:v>0</c:v>
                </c:pt>
                <c:pt idx="3">
                  <c:v>1</c:v>
                </c:pt>
              </c:numCache>
            </c:numRef>
          </c:val>
        </c:ser>
        <c:dLbls/>
        <c:gapWidth val="100"/>
        <c:axId val="96049408"/>
        <c:axId val="99110912"/>
      </c:barChart>
      <c:catAx>
        <c:axId val="96049408"/>
        <c:scaling>
          <c:orientation val="minMax"/>
        </c:scaling>
        <c:delete val="1"/>
        <c:axPos val="b"/>
        <c:tickLblPos val="none"/>
        <c:crossAx val="99110912"/>
        <c:crosses val="autoZero"/>
        <c:auto val="1"/>
        <c:lblAlgn val="ctr"/>
        <c:lblOffset val="100"/>
      </c:catAx>
      <c:valAx>
        <c:axId val="99110912"/>
        <c:scaling>
          <c:orientation val="minMax"/>
          <c:max val="1"/>
        </c:scaling>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 sourceLinked="1"/>
        <c:tickLblPos val="nextTo"/>
        <c:crossAx val="96049408"/>
        <c:crosses val="autoZero"/>
        <c:crossBetween val="between"/>
        <c:majorUnit val="0.2"/>
        <c:minorUnit val="4.0000000000000022E-2"/>
      </c:valAx>
    </c:plotArea>
    <c:plotVisOnly val="1"/>
    <c:dispBlanksAs val="zero"/>
  </c:chart>
  <c:txPr>
    <a:bodyPr/>
    <a:lstStyle/>
    <a:p>
      <a:pPr>
        <a:defRPr sz="900"/>
      </a:pPr>
      <a:endParaRPr lang="en-US"/>
    </a:p>
  </c:txPr>
  <c:printSettings>
    <c:headerFooter alignWithMargins="0"/>
    <c:pageMargins b="0.74803149606299413" l="0.70866141732283694" r="0.70866141732283694" t="0.74803149606299413"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IE"/>
  <c:chart>
    <c:plotArea>
      <c:layout>
        <c:manualLayout>
          <c:layoutTarget val="inner"/>
          <c:xMode val="edge"/>
          <c:yMode val="edge"/>
          <c:x val="0.15342460866242594"/>
          <c:y val="8.7984389908562166E-2"/>
          <c:w val="0.76166517545449508"/>
          <c:h val="0.88263403525998563"/>
        </c:manualLayout>
      </c:layout>
      <c:barChart>
        <c:barDir val="col"/>
        <c:grouping val="clustered"/>
        <c:ser>
          <c:idx val="0"/>
          <c:order val="0"/>
          <c:dPt>
            <c:idx val="0"/>
            <c:spPr>
              <a:solidFill>
                <a:srgbClr val="00B050"/>
              </a:solidFill>
            </c:spPr>
          </c:dPt>
          <c:dPt>
            <c:idx val="1"/>
            <c:spPr>
              <a:solidFill>
                <a:srgbClr val="FFFF00"/>
              </a:solidFill>
            </c:spPr>
          </c:dPt>
          <c:dPt>
            <c:idx val="2"/>
            <c:spPr>
              <a:solidFill>
                <a:srgbClr val="FF0000"/>
              </a:solidFill>
            </c:spPr>
          </c:dPt>
          <c:dPt>
            <c:idx val="3"/>
            <c:spPr>
              <a:solidFill>
                <a:srgbClr val="0070C0"/>
              </a:solidFill>
            </c:spPr>
          </c:dPt>
          <c:dLbls>
            <c:showVal val="1"/>
            <c:showCatName val="1"/>
            <c:separator>
</c:separator>
          </c:dLbls>
          <c:cat>
            <c:strRef>
              <c:f>'Quality and Safety'!$J$8:$J$11</c:f>
              <c:strCache>
                <c:ptCount val="4"/>
                <c:pt idx="0">
                  <c:v>Completed</c:v>
                </c:pt>
                <c:pt idx="1">
                  <c:v>Not Yet Due</c:v>
                </c:pt>
                <c:pt idx="2">
                  <c:v>Late</c:v>
                </c:pt>
                <c:pt idx="3">
                  <c:v>TBD</c:v>
                </c:pt>
              </c:strCache>
            </c:strRef>
          </c:cat>
          <c:val>
            <c:numRef>
              <c:f>'Quality and Safety'!$M$8:$M$11</c:f>
              <c:numCache>
                <c:formatCode>0%</c:formatCode>
                <c:ptCount val="4"/>
                <c:pt idx="0">
                  <c:v>0</c:v>
                </c:pt>
                <c:pt idx="1">
                  <c:v>0</c:v>
                </c:pt>
                <c:pt idx="2">
                  <c:v>0</c:v>
                </c:pt>
                <c:pt idx="3">
                  <c:v>1</c:v>
                </c:pt>
              </c:numCache>
            </c:numRef>
          </c:val>
        </c:ser>
        <c:dLbls/>
        <c:gapWidth val="100"/>
        <c:axId val="101988224"/>
        <c:axId val="101989760"/>
      </c:barChart>
      <c:catAx>
        <c:axId val="101988224"/>
        <c:scaling>
          <c:orientation val="minMax"/>
        </c:scaling>
        <c:delete val="1"/>
        <c:axPos val="b"/>
        <c:numFmt formatCode="General" sourceLinked="1"/>
        <c:tickLblPos val="none"/>
        <c:crossAx val="101989760"/>
        <c:crosses val="autoZero"/>
        <c:auto val="1"/>
        <c:lblAlgn val="ctr"/>
        <c:lblOffset val="100"/>
      </c:catAx>
      <c:valAx>
        <c:axId val="101989760"/>
        <c:scaling>
          <c:orientation val="minMax"/>
          <c:max val="1"/>
        </c:scaling>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 sourceLinked="1"/>
        <c:tickLblPos val="nextTo"/>
        <c:crossAx val="101988224"/>
        <c:crosses val="autoZero"/>
        <c:crossBetween val="between"/>
      </c:valAx>
      <c:spPr>
        <a:noFill/>
        <a:ln w="25400">
          <a:noFill/>
        </a:ln>
      </c:spPr>
    </c:plotArea>
    <c:plotVisOnly val="1"/>
    <c:dispBlanksAs val="zero"/>
  </c:chart>
  <c:txPr>
    <a:bodyPr/>
    <a:lstStyle/>
    <a:p>
      <a:pPr>
        <a:defRPr sz="900"/>
      </a:pPr>
      <a:endParaRPr lang="en-US"/>
    </a:p>
  </c:txPr>
  <c:printSettings>
    <c:headerFooter alignWithMargins="0"/>
    <c:pageMargins b="1" l="0.750000000000003" r="0.750000000000003"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IE"/>
  <c:chart>
    <c:plotArea>
      <c:layout>
        <c:manualLayout>
          <c:layoutTarget val="inner"/>
          <c:xMode val="edge"/>
          <c:yMode val="edge"/>
          <c:x val="0.15342460866242563"/>
          <c:y val="8.7984389908562166E-2"/>
          <c:w val="0.76166517545449386"/>
          <c:h val="0.88263403525998563"/>
        </c:manualLayout>
      </c:layout>
      <c:barChart>
        <c:barDir val="col"/>
        <c:grouping val="clustered"/>
        <c:ser>
          <c:idx val="0"/>
          <c:order val="0"/>
          <c:dPt>
            <c:idx val="0"/>
            <c:spPr>
              <a:solidFill>
                <a:srgbClr val="92D050"/>
              </a:solidFill>
            </c:spPr>
          </c:dPt>
          <c:dPt>
            <c:idx val="1"/>
            <c:spPr>
              <a:solidFill>
                <a:srgbClr val="FFC000"/>
              </a:solidFill>
            </c:spPr>
          </c:dPt>
          <c:dPt>
            <c:idx val="2"/>
            <c:spPr>
              <a:solidFill>
                <a:srgbClr val="FF0000"/>
              </a:solidFill>
            </c:spPr>
          </c:dPt>
          <c:dPt>
            <c:idx val="3"/>
            <c:spPr>
              <a:solidFill>
                <a:srgbClr val="0070C0"/>
              </a:solidFill>
            </c:spPr>
          </c:dPt>
          <c:dLbls>
            <c:showVal val="1"/>
            <c:showCatName val="1"/>
            <c:separator>
</c:separator>
          </c:dLbls>
          <c:cat>
            <c:strRef>
              <c:f>'SUMMARY of STATUS'!$B$26:$B$29</c:f>
              <c:strCache>
                <c:ptCount val="4"/>
                <c:pt idx="0">
                  <c:v>Compliant</c:v>
                </c:pt>
                <c:pt idx="1">
                  <c:v>Sub. Compliant</c:v>
                </c:pt>
                <c:pt idx="2">
                  <c:v>Not Compliant</c:v>
                </c:pt>
                <c:pt idx="3">
                  <c:v>To Be Determined</c:v>
                </c:pt>
              </c:strCache>
            </c:strRef>
          </c:cat>
          <c:val>
            <c:numRef>
              <c:f>'SUMMARY of STATUS'!$C$26:$C$29</c:f>
              <c:numCache>
                <c:formatCode>0%</c:formatCode>
                <c:ptCount val="4"/>
                <c:pt idx="0">
                  <c:v>0</c:v>
                </c:pt>
                <c:pt idx="1">
                  <c:v>0</c:v>
                </c:pt>
                <c:pt idx="2">
                  <c:v>0</c:v>
                </c:pt>
                <c:pt idx="3">
                  <c:v>1</c:v>
                </c:pt>
              </c:numCache>
            </c:numRef>
          </c:val>
        </c:ser>
        <c:dLbls/>
        <c:gapWidth val="100"/>
        <c:axId val="99148544"/>
        <c:axId val="99150080"/>
      </c:barChart>
      <c:catAx>
        <c:axId val="99148544"/>
        <c:scaling>
          <c:orientation val="minMax"/>
        </c:scaling>
        <c:delete val="1"/>
        <c:axPos val="b"/>
        <c:tickLblPos val="none"/>
        <c:crossAx val="99150080"/>
        <c:crosses val="autoZero"/>
        <c:auto val="1"/>
        <c:lblAlgn val="ctr"/>
        <c:lblOffset val="100"/>
      </c:catAx>
      <c:valAx>
        <c:axId val="99150080"/>
        <c:scaling>
          <c:orientation val="minMax"/>
          <c:max val="1"/>
        </c:scaling>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 sourceLinked="1"/>
        <c:tickLblPos val="nextTo"/>
        <c:crossAx val="99148544"/>
        <c:crosses val="autoZero"/>
        <c:crossBetween val="between"/>
        <c:majorUnit val="0.2"/>
        <c:minorUnit val="4.0000000000000022E-2"/>
      </c:valAx>
    </c:plotArea>
    <c:plotVisOnly val="1"/>
    <c:dispBlanksAs val="zero"/>
  </c:chart>
  <c:txPr>
    <a:bodyPr/>
    <a:lstStyle/>
    <a:p>
      <a:pPr>
        <a:defRPr sz="900"/>
      </a:pPr>
      <a:endParaRPr lang="en-US"/>
    </a:p>
  </c:txPr>
  <c:printSettings>
    <c:headerFooter alignWithMargins="0"/>
    <c:pageMargins b="0.74803149606299435" l="0.70866141732283716" r="0.70866141732283716" t="0.74803149606299435"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IE"/>
  <c:chart>
    <c:plotArea>
      <c:layout>
        <c:manualLayout>
          <c:layoutTarget val="inner"/>
          <c:xMode val="edge"/>
          <c:yMode val="edge"/>
          <c:x val="0.15739908812297318"/>
          <c:y val="7.3611757361334726E-2"/>
          <c:w val="0.78095391888369081"/>
          <c:h val="0.89172815023577845"/>
        </c:manualLayout>
      </c:layout>
      <c:barChart>
        <c:barDir val="col"/>
        <c:grouping val="clustered"/>
        <c:ser>
          <c:idx val="0"/>
          <c:order val="0"/>
          <c:dPt>
            <c:idx val="0"/>
            <c:spPr>
              <a:solidFill>
                <a:srgbClr val="92D050"/>
              </a:solidFill>
            </c:spPr>
          </c:dPt>
          <c:dPt>
            <c:idx val="1"/>
            <c:spPr>
              <a:solidFill>
                <a:srgbClr val="FFC000"/>
              </a:solidFill>
            </c:spPr>
          </c:dPt>
          <c:dPt>
            <c:idx val="2"/>
            <c:spPr>
              <a:solidFill>
                <a:srgbClr val="FF0000"/>
              </a:solidFill>
            </c:spPr>
          </c:dPt>
          <c:dPt>
            <c:idx val="3"/>
            <c:spPr>
              <a:solidFill>
                <a:srgbClr val="0070C0"/>
              </a:solidFill>
            </c:spPr>
          </c:dPt>
          <c:dLbls>
            <c:showVal val="1"/>
            <c:showCatName val="1"/>
            <c:separator>
</c:separator>
          </c:dLbls>
          <c:cat>
            <c:strRef>
              <c:f>'SUMMARY of STATUS'!$B$42:$B$45</c:f>
              <c:strCache>
                <c:ptCount val="4"/>
                <c:pt idx="0">
                  <c:v>Compliant</c:v>
                </c:pt>
                <c:pt idx="1">
                  <c:v>Sub. Compliant</c:v>
                </c:pt>
                <c:pt idx="2">
                  <c:v>Not Compliant</c:v>
                </c:pt>
                <c:pt idx="3">
                  <c:v>To Be Determined</c:v>
                </c:pt>
              </c:strCache>
            </c:strRef>
          </c:cat>
          <c:val>
            <c:numRef>
              <c:f>'SUMMARY of STATUS'!$C$42:$C$45</c:f>
              <c:numCache>
                <c:formatCode>0%</c:formatCode>
                <c:ptCount val="4"/>
                <c:pt idx="0">
                  <c:v>0</c:v>
                </c:pt>
                <c:pt idx="1">
                  <c:v>0</c:v>
                </c:pt>
                <c:pt idx="2">
                  <c:v>0</c:v>
                </c:pt>
                <c:pt idx="3">
                  <c:v>1</c:v>
                </c:pt>
              </c:numCache>
            </c:numRef>
          </c:val>
        </c:ser>
        <c:dLbls/>
        <c:gapWidth val="100"/>
        <c:axId val="101260288"/>
        <c:axId val="101307136"/>
      </c:barChart>
      <c:catAx>
        <c:axId val="101260288"/>
        <c:scaling>
          <c:orientation val="minMax"/>
        </c:scaling>
        <c:delete val="1"/>
        <c:axPos val="b"/>
        <c:tickLblPos val="none"/>
        <c:crossAx val="101307136"/>
        <c:crosses val="autoZero"/>
        <c:auto val="1"/>
        <c:lblAlgn val="ctr"/>
        <c:lblOffset val="100"/>
      </c:catAx>
      <c:valAx>
        <c:axId val="101307136"/>
        <c:scaling>
          <c:orientation val="minMax"/>
          <c:max val="1"/>
        </c:scaling>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 sourceLinked="1"/>
        <c:tickLblPos val="nextTo"/>
        <c:crossAx val="101260288"/>
        <c:crosses val="autoZero"/>
        <c:crossBetween val="between"/>
        <c:majorUnit val="0.2"/>
        <c:minorUnit val="4.0000000000000022E-2"/>
      </c:valAx>
    </c:plotArea>
    <c:plotVisOnly val="1"/>
    <c:dispBlanksAs val="zero"/>
  </c:chart>
  <c:txPr>
    <a:bodyPr/>
    <a:lstStyle/>
    <a:p>
      <a:pPr>
        <a:defRPr sz="900"/>
      </a:pPr>
      <a:endParaRPr lang="en-US"/>
    </a:p>
  </c:txPr>
  <c:printSettings>
    <c:headerFooter alignWithMargins="0"/>
    <c:pageMargins b="0.74803149606299391" l="0.70866141732283672" r="0.70866141732283672" t="0.74803149606299391" header="0.51181102362204722" footer="0.5118110236220472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IE"/>
  <c:chart>
    <c:plotArea>
      <c:layout>
        <c:manualLayout>
          <c:layoutTarget val="inner"/>
          <c:xMode val="edge"/>
          <c:yMode val="edge"/>
          <c:x val="0.17073473018737287"/>
          <c:y val="9.6743431962100682E-2"/>
          <c:w val="0.75361453090027863"/>
          <c:h val="0.82882739625306157"/>
        </c:manualLayout>
      </c:layout>
      <c:barChart>
        <c:barDir val="col"/>
        <c:grouping val="clustered"/>
        <c:varyColors val="1"/>
        <c:ser>
          <c:idx val="0"/>
          <c:order val="0"/>
          <c:dPt>
            <c:idx val="0"/>
            <c:spPr>
              <a:solidFill>
                <a:srgbClr val="92D050"/>
              </a:solidFill>
            </c:spPr>
          </c:dPt>
          <c:dPt>
            <c:idx val="1"/>
            <c:spPr>
              <a:solidFill>
                <a:srgbClr val="FFFF00"/>
              </a:solidFill>
            </c:spPr>
          </c:dPt>
          <c:dPt>
            <c:idx val="2"/>
            <c:spPr>
              <a:solidFill>
                <a:srgbClr val="FF0000"/>
              </a:solidFill>
            </c:spPr>
          </c:dPt>
          <c:dPt>
            <c:idx val="3"/>
            <c:spPr>
              <a:solidFill>
                <a:srgbClr val="0070C0"/>
              </a:solidFill>
            </c:spPr>
          </c:dPt>
          <c:dLbls>
            <c:showVal val="1"/>
            <c:showCatName val="1"/>
            <c:separator>
</c:separator>
          </c:dLbls>
          <c:cat>
            <c:strRef>
              <c:f>'SUMMARY of STATUS'!$G$11:$G$14</c:f>
              <c:strCache>
                <c:ptCount val="4"/>
                <c:pt idx="0">
                  <c:v>Completed</c:v>
                </c:pt>
                <c:pt idx="1">
                  <c:v>Not Yet Due</c:v>
                </c:pt>
                <c:pt idx="2">
                  <c:v>Late</c:v>
                </c:pt>
                <c:pt idx="3">
                  <c:v>To Be Determined</c:v>
                </c:pt>
              </c:strCache>
            </c:strRef>
          </c:cat>
          <c:val>
            <c:numRef>
              <c:f>'SUMMARY of STATUS'!$H$11:$H$14</c:f>
              <c:numCache>
                <c:formatCode>0%</c:formatCode>
                <c:ptCount val="4"/>
                <c:pt idx="0">
                  <c:v>0</c:v>
                </c:pt>
                <c:pt idx="1">
                  <c:v>0</c:v>
                </c:pt>
                <c:pt idx="2">
                  <c:v>0</c:v>
                </c:pt>
                <c:pt idx="3">
                  <c:v>1</c:v>
                </c:pt>
              </c:numCache>
            </c:numRef>
          </c:val>
        </c:ser>
        <c:dLbls/>
        <c:gapWidth val="100"/>
        <c:axId val="101320192"/>
        <c:axId val="101321728"/>
      </c:barChart>
      <c:catAx>
        <c:axId val="101320192"/>
        <c:scaling>
          <c:orientation val="minMax"/>
        </c:scaling>
        <c:delete val="1"/>
        <c:axPos val="b"/>
        <c:tickLblPos val="none"/>
        <c:crossAx val="101321728"/>
        <c:crosses val="autoZero"/>
        <c:auto val="1"/>
        <c:lblAlgn val="ctr"/>
        <c:lblOffset val="100"/>
      </c:catAx>
      <c:valAx>
        <c:axId val="101321728"/>
        <c:scaling>
          <c:orientation val="minMax"/>
          <c:max val="1"/>
        </c:scaling>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 sourceLinked="1"/>
        <c:tickLblPos val="nextTo"/>
        <c:crossAx val="101320192"/>
        <c:crosses val="autoZero"/>
        <c:crossBetween val="between"/>
        <c:majorUnit val="0.2"/>
        <c:minorUnit val="0.1"/>
      </c:valAx>
    </c:plotArea>
    <c:plotVisOnly val="1"/>
    <c:dispBlanksAs val="zero"/>
  </c:chart>
  <c:txPr>
    <a:bodyPr/>
    <a:lstStyle/>
    <a:p>
      <a:pPr>
        <a:defRPr sz="900"/>
      </a:pPr>
      <a:endParaRPr lang="en-US"/>
    </a:p>
  </c:txPr>
  <c:printSettings>
    <c:headerFooter alignWithMargins="0"/>
    <c:pageMargins b="1" l="0.75000000000000233" r="0.75000000000000233"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IE"/>
  <c:chart>
    <c:plotArea>
      <c:layout>
        <c:manualLayout>
          <c:layoutTarget val="inner"/>
          <c:xMode val="edge"/>
          <c:yMode val="edge"/>
          <c:x val="0.1856542426482487"/>
          <c:y val="9.626351396658625E-2"/>
          <c:w val="0.75914385493769865"/>
          <c:h val="0.84854324802022052"/>
        </c:manualLayout>
      </c:layout>
      <c:barChart>
        <c:barDir val="col"/>
        <c:grouping val="clustered"/>
        <c:ser>
          <c:idx val="0"/>
          <c:order val="0"/>
          <c:dPt>
            <c:idx val="0"/>
            <c:spPr>
              <a:solidFill>
                <a:srgbClr val="92D050"/>
              </a:solidFill>
            </c:spPr>
          </c:dPt>
          <c:dPt>
            <c:idx val="1"/>
            <c:spPr>
              <a:solidFill>
                <a:srgbClr val="FFFF00"/>
              </a:solidFill>
            </c:spPr>
          </c:dPt>
          <c:dPt>
            <c:idx val="2"/>
            <c:spPr>
              <a:solidFill>
                <a:srgbClr val="FF0000"/>
              </a:solidFill>
            </c:spPr>
          </c:dPt>
          <c:dPt>
            <c:idx val="3"/>
            <c:spPr>
              <a:solidFill>
                <a:srgbClr val="0070C0"/>
              </a:solidFill>
            </c:spPr>
          </c:dPt>
          <c:dLbls>
            <c:showVal val="1"/>
            <c:showCatName val="1"/>
            <c:separator>
</c:separator>
          </c:dLbls>
          <c:cat>
            <c:strRef>
              <c:f>'SUMMARY of STATUS'!$G$27:$G$30</c:f>
              <c:strCache>
                <c:ptCount val="4"/>
                <c:pt idx="0">
                  <c:v>Completed</c:v>
                </c:pt>
                <c:pt idx="1">
                  <c:v>Not Yet Due</c:v>
                </c:pt>
                <c:pt idx="2">
                  <c:v>Late</c:v>
                </c:pt>
                <c:pt idx="3">
                  <c:v>To Be Determined</c:v>
                </c:pt>
              </c:strCache>
            </c:strRef>
          </c:cat>
          <c:val>
            <c:numRef>
              <c:f>'SUMMARY of STATUS'!$H$27:$H$30</c:f>
              <c:numCache>
                <c:formatCode>0%</c:formatCode>
                <c:ptCount val="4"/>
                <c:pt idx="0">
                  <c:v>0</c:v>
                </c:pt>
                <c:pt idx="1">
                  <c:v>0</c:v>
                </c:pt>
                <c:pt idx="2">
                  <c:v>0</c:v>
                </c:pt>
                <c:pt idx="3">
                  <c:v>1</c:v>
                </c:pt>
              </c:numCache>
            </c:numRef>
          </c:val>
        </c:ser>
        <c:dLbls/>
        <c:gapWidth val="100"/>
        <c:axId val="101376000"/>
        <c:axId val="101377536"/>
      </c:barChart>
      <c:catAx>
        <c:axId val="101376000"/>
        <c:scaling>
          <c:orientation val="minMax"/>
        </c:scaling>
        <c:delete val="1"/>
        <c:axPos val="b"/>
        <c:tickLblPos val="none"/>
        <c:crossAx val="101377536"/>
        <c:crosses val="autoZero"/>
        <c:auto val="1"/>
        <c:lblAlgn val="ctr"/>
        <c:lblOffset val="100"/>
      </c:catAx>
      <c:valAx>
        <c:axId val="101377536"/>
        <c:scaling>
          <c:orientation val="minMax"/>
          <c:max val="1"/>
        </c:scaling>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 sourceLinked="1"/>
        <c:tickLblPos val="nextTo"/>
        <c:crossAx val="101376000"/>
        <c:crosses val="autoZero"/>
        <c:crossBetween val="between"/>
        <c:majorUnit val="0.2"/>
        <c:minorUnit val="4.0000000000000022E-2"/>
      </c:valAx>
    </c:plotArea>
    <c:plotVisOnly val="1"/>
    <c:dispBlanksAs val="zero"/>
  </c:chart>
  <c:txPr>
    <a:bodyPr/>
    <a:lstStyle/>
    <a:p>
      <a:pPr>
        <a:defRPr sz="900"/>
      </a:pPr>
      <a:endParaRPr lang="en-US"/>
    </a:p>
  </c:txPr>
  <c:printSettings>
    <c:headerFooter alignWithMargins="0"/>
    <c:pageMargins b="1" l="0.75000000000000255" r="0.7500000000000025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IE"/>
  <c:chart>
    <c:plotArea>
      <c:layout>
        <c:manualLayout>
          <c:layoutTarget val="inner"/>
          <c:xMode val="edge"/>
          <c:yMode val="edge"/>
          <c:x val="0.1670048520721529"/>
          <c:y val="8.6359900741249329E-2"/>
          <c:w val="0.77608601862530968"/>
          <c:h val="0.85844670161468362"/>
        </c:manualLayout>
      </c:layout>
      <c:barChart>
        <c:barDir val="col"/>
        <c:grouping val="clustered"/>
        <c:ser>
          <c:idx val="0"/>
          <c:order val="0"/>
          <c:dPt>
            <c:idx val="0"/>
            <c:spPr>
              <a:solidFill>
                <a:srgbClr val="92D050"/>
              </a:solidFill>
            </c:spPr>
          </c:dPt>
          <c:dPt>
            <c:idx val="1"/>
            <c:spPr>
              <a:solidFill>
                <a:srgbClr val="FFFF00"/>
              </a:solidFill>
            </c:spPr>
          </c:dPt>
          <c:dPt>
            <c:idx val="2"/>
            <c:spPr>
              <a:solidFill>
                <a:srgbClr val="FF0000"/>
              </a:solidFill>
            </c:spPr>
          </c:dPt>
          <c:dPt>
            <c:idx val="3"/>
            <c:spPr>
              <a:solidFill>
                <a:srgbClr val="0070C0"/>
              </a:solidFill>
            </c:spPr>
          </c:dPt>
          <c:dLbls>
            <c:showVal val="1"/>
            <c:showCatName val="1"/>
            <c:separator>
</c:separator>
          </c:dLbls>
          <c:cat>
            <c:strRef>
              <c:f>'SUMMARY of STATUS'!$G$43:$G$46</c:f>
              <c:strCache>
                <c:ptCount val="4"/>
                <c:pt idx="0">
                  <c:v>Completed</c:v>
                </c:pt>
                <c:pt idx="1">
                  <c:v>Not Yet Due</c:v>
                </c:pt>
                <c:pt idx="2">
                  <c:v>Late</c:v>
                </c:pt>
                <c:pt idx="3">
                  <c:v>To Be Determined</c:v>
                </c:pt>
              </c:strCache>
            </c:strRef>
          </c:cat>
          <c:val>
            <c:numRef>
              <c:f>'SUMMARY of STATUS'!$H$43:$H$46</c:f>
              <c:numCache>
                <c:formatCode>0%</c:formatCode>
                <c:ptCount val="4"/>
                <c:pt idx="0">
                  <c:v>0</c:v>
                </c:pt>
                <c:pt idx="1">
                  <c:v>0</c:v>
                </c:pt>
                <c:pt idx="2">
                  <c:v>0</c:v>
                </c:pt>
                <c:pt idx="3">
                  <c:v>1</c:v>
                </c:pt>
              </c:numCache>
            </c:numRef>
          </c:val>
        </c:ser>
        <c:dLbls/>
        <c:gapWidth val="100"/>
        <c:axId val="101402880"/>
        <c:axId val="101425152"/>
      </c:barChart>
      <c:catAx>
        <c:axId val="101402880"/>
        <c:scaling>
          <c:orientation val="minMax"/>
        </c:scaling>
        <c:delete val="1"/>
        <c:axPos val="b"/>
        <c:tickLblPos val="none"/>
        <c:crossAx val="101425152"/>
        <c:crosses val="autoZero"/>
        <c:auto val="1"/>
        <c:lblAlgn val="ctr"/>
        <c:lblOffset val="100"/>
      </c:catAx>
      <c:valAx>
        <c:axId val="101425152"/>
        <c:scaling>
          <c:orientation val="minMax"/>
          <c:max val="1"/>
        </c:scaling>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 sourceLinked="1"/>
        <c:tickLblPos val="nextTo"/>
        <c:crossAx val="101402880"/>
        <c:crosses val="autoZero"/>
        <c:crossBetween val="between"/>
        <c:majorUnit val="0.2"/>
        <c:minorUnit val="4.0000000000000022E-2"/>
      </c:valAx>
    </c:plotArea>
    <c:plotVisOnly val="1"/>
    <c:dispBlanksAs val="zero"/>
  </c:chart>
  <c:txPr>
    <a:bodyPr/>
    <a:lstStyle/>
    <a:p>
      <a:pPr>
        <a:defRPr sz="900"/>
      </a:pPr>
      <a:endParaRPr lang="en-US"/>
    </a:p>
  </c:txPr>
  <c:printSettings>
    <c:headerFooter alignWithMargins="0"/>
    <c:pageMargins b="1" l="0.75000000000000255" r="0.7500000000000025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IE"/>
  <c:chart>
    <c:plotArea>
      <c:layout>
        <c:manualLayout>
          <c:layoutTarget val="inner"/>
          <c:xMode val="edge"/>
          <c:yMode val="edge"/>
          <c:x val="0.15342460866242574"/>
          <c:y val="8.7984389908562166E-2"/>
          <c:w val="0.81352664804762176"/>
          <c:h val="0.88263403525998563"/>
        </c:manualLayout>
      </c:layout>
      <c:barChart>
        <c:barDir val="col"/>
        <c:grouping val="clustered"/>
        <c:ser>
          <c:idx val="0"/>
          <c:order val="0"/>
          <c:dPt>
            <c:idx val="0"/>
            <c:spPr>
              <a:solidFill>
                <a:srgbClr val="00B050"/>
              </a:solidFill>
            </c:spPr>
          </c:dPt>
          <c:dPt>
            <c:idx val="1"/>
            <c:spPr>
              <a:solidFill>
                <a:srgbClr val="FFC000"/>
              </a:solidFill>
            </c:spPr>
          </c:dPt>
          <c:dPt>
            <c:idx val="2"/>
            <c:spPr>
              <a:solidFill>
                <a:srgbClr val="FF0000"/>
              </a:solidFill>
            </c:spPr>
          </c:dPt>
          <c:dPt>
            <c:idx val="3"/>
            <c:spPr>
              <a:solidFill>
                <a:srgbClr val="0070C0"/>
              </a:solidFill>
            </c:spPr>
          </c:dPt>
          <c:dLbls>
            <c:showVal val="1"/>
            <c:showCatName val="1"/>
            <c:separator>
</c:separator>
          </c:dLbls>
          <c:cat>
            <c:strRef>
              <c:f>'Capacity and Capability'!$A$8:$A$11</c:f>
              <c:strCache>
                <c:ptCount val="4"/>
                <c:pt idx="0">
                  <c:v>Compliant</c:v>
                </c:pt>
                <c:pt idx="1">
                  <c:v>Sub. Compliant</c:v>
                </c:pt>
                <c:pt idx="2">
                  <c:v>Not Compliant</c:v>
                </c:pt>
                <c:pt idx="3">
                  <c:v>TBD</c:v>
                </c:pt>
              </c:strCache>
            </c:strRef>
          </c:cat>
          <c:val>
            <c:numRef>
              <c:f>'Capacity and Capability'!$B$8:$B$11</c:f>
              <c:numCache>
                <c:formatCode>0%</c:formatCode>
                <c:ptCount val="4"/>
                <c:pt idx="0">
                  <c:v>0</c:v>
                </c:pt>
                <c:pt idx="1">
                  <c:v>0</c:v>
                </c:pt>
                <c:pt idx="2">
                  <c:v>0</c:v>
                </c:pt>
                <c:pt idx="3">
                  <c:v>1</c:v>
                </c:pt>
              </c:numCache>
            </c:numRef>
          </c:val>
        </c:ser>
        <c:dLbls/>
        <c:gapWidth val="100"/>
        <c:axId val="101615104"/>
        <c:axId val="101616640"/>
      </c:barChart>
      <c:catAx>
        <c:axId val="101615104"/>
        <c:scaling>
          <c:orientation val="minMax"/>
        </c:scaling>
        <c:delete val="1"/>
        <c:axPos val="b"/>
        <c:tickLblPos val="none"/>
        <c:crossAx val="101616640"/>
        <c:crosses val="autoZero"/>
        <c:auto val="1"/>
        <c:lblAlgn val="ctr"/>
        <c:lblOffset val="100"/>
      </c:catAx>
      <c:valAx>
        <c:axId val="101616640"/>
        <c:scaling>
          <c:orientation val="minMax"/>
          <c:max val="1"/>
        </c:scaling>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 sourceLinked="1"/>
        <c:tickLblPos val="nextTo"/>
        <c:crossAx val="101615104"/>
        <c:crosses val="autoZero"/>
        <c:crossBetween val="between"/>
      </c:valAx>
    </c:plotArea>
    <c:plotVisOnly val="1"/>
    <c:dispBlanksAs val="zero"/>
  </c:chart>
  <c:txPr>
    <a:bodyPr/>
    <a:lstStyle/>
    <a:p>
      <a:pPr>
        <a:defRPr sz="900"/>
      </a:pPr>
      <a:endParaRPr lang="en-US"/>
    </a:p>
  </c:txPr>
  <c:printSettings>
    <c:headerFooter alignWithMargins="0"/>
    <c:pageMargins b="0.74803149606299468" l="0.70866141732283761" r="0.70866141732283761" t="0.74803149606299468"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IE"/>
  <c:chart>
    <c:plotArea>
      <c:layout>
        <c:manualLayout>
          <c:layoutTarget val="inner"/>
          <c:xMode val="edge"/>
          <c:yMode val="edge"/>
          <c:x val="0.15342460866242602"/>
          <c:y val="8.7984389908562166E-2"/>
          <c:w val="0.76166517545449552"/>
          <c:h val="0.88263403525998563"/>
        </c:manualLayout>
      </c:layout>
      <c:barChart>
        <c:barDir val="col"/>
        <c:grouping val="clustered"/>
        <c:ser>
          <c:idx val="0"/>
          <c:order val="0"/>
          <c:dPt>
            <c:idx val="0"/>
            <c:spPr>
              <a:solidFill>
                <a:srgbClr val="00B050"/>
              </a:solidFill>
            </c:spPr>
          </c:dPt>
          <c:dPt>
            <c:idx val="1"/>
            <c:spPr>
              <a:solidFill>
                <a:srgbClr val="FFFF00"/>
              </a:solidFill>
            </c:spPr>
          </c:dPt>
          <c:dPt>
            <c:idx val="2"/>
            <c:spPr>
              <a:solidFill>
                <a:srgbClr val="FF0000"/>
              </a:solidFill>
            </c:spPr>
          </c:dPt>
          <c:dPt>
            <c:idx val="3"/>
            <c:spPr>
              <a:solidFill>
                <a:srgbClr val="0070C0"/>
              </a:solidFill>
            </c:spPr>
          </c:dPt>
          <c:dLbls>
            <c:showVal val="1"/>
            <c:showCatName val="1"/>
            <c:separator>
</c:separator>
          </c:dLbls>
          <c:cat>
            <c:strRef>
              <c:f>'Capacity and Capability'!$J$8:$J$11</c:f>
              <c:strCache>
                <c:ptCount val="4"/>
                <c:pt idx="0">
                  <c:v>Completed</c:v>
                </c:pt>
                <c:pt idx="1">
                  <c:v>Not Yet Due</c:v>
                </c:pt>
                <c:pt idx="2">
                  <c:v>Late</c:v>
                </c:pt>
                <c:pt idx="3">
                  <c:v>TBD</c:v>
                </c:pt>
              </c:strCache>
            </c:strRef>
          </c:cat>
          <c:val>
            <c:numRef>
              <c:f>'Capacity and Capability'!$M$8:$M$11</c:f>
              <c:numCache>
                <c:formatCode>0%</c:formatCode>
                <c:ptCount val="4"/>
                <c:pt idx="0">
                  <c:v>0</c:v>
                </c:pt>
                <c:pt idx="1">
                  <c:v>0</c:v>
                </c:pt>
                <c:pt idx="2">
                  <c:v>0</c:v>
                </c:pt>
                <c:pt idx="3">
                  <c:v>1</c:v>
                </c:pt>
              </c:numCache>
            </c:numRef>
          </c:val>
        </c:ser>
        <c:dLbls/>
        <c:gapWidth val="100"/>
        <c:axId val="101695488"/>
        <c:axId val="101697024"/>
      </c:barChart>
      <c:catAx>
        <c:axId val="101695488"/>
        <c:scaling>
          <c:orientation val="minMax"/>
        </c:scaling>
        <c:delete val="1"/>
        <c:axPos val="b"/>
        <c:numFmt formatCode="General" sourceLinked="1"/>
        <c:tickLblPos val="none"/>
        <c:crossAx val="101697024"/>
        <c:crosses val="autoZero"/>
        <c:auto val="1"/>
        <c:lblAlgn val="ctr"/>
        <c:lblOffset val="100"/>
      </c:catAx>
      <c:valAx>
        <c:axId val="101697024"/>
        <c:scaling>
          <c:orientation val="minMax"/>
          <c:max val="1"/>
        </c:scaling>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 sourceLinked="1"/>
        <c:tickLblPos val="nextTo"/>
        <c:crossAx val="101695488"/>
        <c:crosses val="autoZero"/>
        <c:crossBetween val="between"/>
      </c:valAx>
    </c:plotArea>
    <c:plotVisOnly val="1"/>
    <c:dispBlanksAs val="zero"/>
  </c:chart>
  <c:txPr>
    <a:bodyPr/>
    <a:lstStyle/>
    <a:p>
      <a:pPr>
        <a:defRPr sz="900"/>
      </a:pPr>
      <a:endParaRPr lang="en-US"/>
    </a:p>
  </c:txPr>
  <c:printSettings>
    <c:headerFooter alignWithMargins="0"/>
    <c:pageMargins b="1" l="0.75000000000000322" r="0.75000000000000322"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IE"/>
  <c:chart>
    <c:plotArea>
      <c:layout>
        <c:manualLayout>
          <c:layoutTarget val="inner"/>
          <c:xMode val="edge"/>
          <c:yMode val="edge"/>
          <c:x val="0.15342460866242583"/>
          <c:y val="8.7984389908562166E-2"/>
          <c:w val="0.8114578364426438"/>
          <c:h val="0.88263403525998563"/>
        </c:manualLayout>
      </c:layout>
      <c:barChart>
        <c:barDir val="col"/>
        <c:grouping val="clustered"/>
        <c:ser>
          <c:idx val="0"/>
          <c:order val="0"/>
          <c:dPt>
            <c:idx val="0"/>
            <c:spPr>
              <a:solidFill>
                <a:srgbClr val="00B050"/>
              </a:solidFill>
            </c:spPr>
          </c:dPt>
          <c:dPt>
            <c:idx val="1"/>
            <c:spPr>
              <a:solidFill>
                <a:srgbClr val="FFC000"/>
              </a:solidFill>
            </c:spPr>
          </c:dPt>
          <c:dPt>
            <c:idx val="2"/>
            <c:spPr>
              <a:solidFill>
                <a:srgbClr val="FF0000"/>
              </a:solidFill>
            </c:spPr>
          </c:dPt>
          <c:dPt>
            <c:idx val="3"/>
            <c:spPr>
              <a:solidFill>
                <a:srgbClr val="0070C0"/>
              </a:solidFill>
            </c:spPr>
          </c:dPt>
          <c:dLbls>
            <c:showVal val="1"/>
            <c:showCatName val="1"/>
            <c:separator>
</c:separator>
          </c:dLbls>
          <c:cat>
            <c:strRef>
              <c:f>'Quality and Safety'!$A$8:$A$11</c:f>
              <c:strCache>
                <c:ptCount val="4"/>
                <c:pt idx="0">
                  <c:v>Compliant</c:v>
                </c:pt>
                <c:pt idx="1">
                  <c:v>Sub. Compliant</c:v>
                </c:pt>
                <c:pt idx="2">
                  <c:v>Not Compliant</c:v>
                </c:pt>
                <c:pt idx="3">
                  <c:v>TBD</c:v>
                </c:pt>
              </c:strCache>
            </c:strRef>
          </c:cat>
          <c:val>
            <c:numRef>
              <c:f>'Quality and Safety'!$B$8:$B$11</c:f>
              <c:numCache>
                <c:formatCode>0%</c:formatCode>
                <c:ptCount val="4"/>
                <c:pt idx="0">
                  <c:v>0</c:v>
                </c:pt>
                <c:pt idx="1">
                  <c:v>0</c:v>
                </c:pt>
                <c:pt idx="2">
                  <c:v>0</c:v>
                </c:pt>
                <c:pt idx="3">
                  <c:v>1</c:v>
                </c:pt>
              </c:numCache>
            </c:numRef>
          </c:val>
        </c:ser>
        <c:dLbls/>
        <c:gapWidth val="100"/>
        <c:axId val="101862784"/>
        <c:axId val="101897344"/>
      </c:barChart>
      <c:catAx>
        <c:axId val="101862784"/>
        <c:scaling>
          <c:orientation val="minMax"/>
        </c:scaling>
        <c:delete val="1"/>
        <c:axPos val="b"/>
        <c:tickLblPos val="none"/>
        <c:crossAx val="101897344"/>
        <c:crosses val="autoZero"/>
        <c:auto val="1"/>
        <c:lblAlgn val="ctr"/>
        <c:lblOffset val="100"/>
      </c:catAx>
      <c:valAx>
        <c:axId val="101897344"/>
        <c:scaling>
          <c:orientation val="minMax"/>
          <c:max val="1"/>
        </c:scaling>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 sourceLinked="1"/>
        <c:tickLblPos val="nextTo"/>
        <c:crossAx val="101862784"/>
        <c:crosses val="autoZero"/>
        <c:crossBetween val="between"/>
      </c:valAx>
    </c:plotArea>
    <c:plotVisOnly val="1"/>
    <c:dispBlanksAs val="zero"/>
  </c:chart>
  <c:txPr>
    <a:bodyPr/>
    <a:lstStyle/>
    <a:p>
      <a:pPr>
        <a:defRPr sz="900"/>
      </a:pPr>
      <a:endParaRPr lang="en-US"/>
    </a:p>
  </c:txPr>
  <c:printSettings>
    <c:headerFooter alignWithMargins="0"/>
    <c:pageMargins b="1" l="0.75000000000000278" r="0.75000000000000278" t="1" header="0.5" footer="0.5"/>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190500</xdr:colOff>
      <xdr:row>7</xdr:row>
      <xdr:rowOff>76200</xdr:rowOff>
    </xdr:from>
    <xdr:to>
      <xdr:col>5</xdr:col>
      <xdr:colOff>1323975</xdr:colOff>
      <xdr:row>17</xdr:row>
      <xdr:rowOff>190500</xdr:rowOff>
    </xdr:to>
    <xdr:graphicFrame macro="">
      <xdr:nvGraphicFramePr>
        <xdr:cNvPr id="20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219075</xdr:colOff>
      <xdr:row>23</xdr:row>
      <xdr:rowOff>47625</xdr:rowOff>
    </xdr:from>
    <xdr:to>
      <xdr:col>5</xdr:col>
      <xdr:colOff>1343025</xdr:colOff>
      <xdr:row>33</xdr:row>
      <xdr:rowOff>171450</xdr:rowOff>
    </xdr:to>
    <xdr:graphicFrame macro="">
      <xdr:nvGraphicFramePr>
        <xdr:cNvPr id="208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190500</xdr:colOff>
      <xdr:row>39</xdr:row>
      <xdr:rowOff>47625</xdr:rowOff>
    </xdr:from>
    <xdr:to>
      <xdr:col>5</xdr:col>
      <xdr:colOff>1323975</xdr:colOff>
      <xdr:row>49</xdr:row>
      <xdr:rowOff>142875</xdr:rowOff>
    </xdr:to>
    <xdr:graphicFrame macro="">
      <xdr:nvGraphicFramePr>
        <xdr:cNvPr id="208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333375</xdr:colOff>
      <xdr:row>7</xdr:row>
      <xdr:rowOff>38100</xdr:rowOff>
    </xdr:from>
    <xdr:to>
      <xdr:col>10</xdr:col>
      <xdr:colOff>1657350</xdr:colOff>
      <xdr:row>18</xdr:row>
      <xdr:rowOff>28575</xdr:rowOff>
    </xdr:to>
    <xdr:graphicFrame macro="">
      <xdr:nvGraphicFramePr>
        <xdr:cNvPr id="208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266700</xdr:colOff>
      <xdr:row>23</xdr:row>
      <xdr:rowOff>47625</xdr:rowOff>
    </xdr:from>
    <xdr:to>
      <xdr:col>10</xdr:col>
      <xdr:colOff>1495425</xdr:colOff>
      <xdr:row>34</xdr:row>
      <xdr:rowOff>38100</xdr:rowOff>
    </xdr:to>
    <xdr:graphicFrame macro="">
      <xdr:nvGraphicFramePr>
        <xdr:cNvPr id="20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285750</xdr:colOff>
      <xdr:row>39</xdr:row>
      <xdr:rowOff>9525</xdr:rowOff>
    </xdr:from>
    <xdr:to>
      <xdr:col>10</xdr:col>
      <xdr:colOff>1543050</xdr:colOff>
      <xdr:row>49</xdr:row>
      <xdr:rowOff>123825</xdr:rowOff>
    </xdr:to>
    <xdr:graphicFrame macro="">
      <xdr:nvGraphicFramePr>
        <xdr:cNvPr id="208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114300</xdr:colOff>
      <xdr:row>2</xdr:row>
      <xdr:rowOff>47625</xdr:rowOff>
    </xdr:from>
    <xdr:to>
      <xdr:col>4</xdr:col>
      <xdr:colOff>1162050</xdr:colOff>
      <xdr:row>12</xdr:row>
      <xdr:rowOff>57150</xdr:rowOff>
    </xdr:to>
    <xdr:graphicFrame macro="">
      <xdr:nvGraphicFramePr>
        <xdr:cNvPr id="92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476250</xdr:colOff>
      <xdr:row>2</xdr:row>
      <xdr:rowOff>0</xdr:rowOff>
    </xdr:from>
    <xdr:to>
      <xdr:col>18</xdr:col>
      <xdr:colOff>2752725</xdr:colOff>
      <xdr:row>12</xdr:row>
      <xdr:rowOff>0</xdr:rowOff>
    </xdr:to>
    <xdr:graphicFrame macro="">
      <xdr:nvGraphicFramePr>
        <xdr:cNvPr id="92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xdr:colOff>
      <xdr:row>2</xdr:row>
      <xdr:rowOff>66675</xdr:rowOff>
    </xdr:from>
    <xdr:to>
      <xdr:col>4</xdr:col>
      <xdr:colOff>1181100</xdr:colOff>
      <xdr:row>12</xdr:row>
      <xdr:rowOff>66675</xdr:rowOff>
    </xdr:to>
    <xdr:graphicFrame macro="">
      <xdr:nvGraphicFramePr>
        <xdr:cNvPr id="103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381000</xdr:colOff>
      <xdr:row>2</xdr:row>
      <xdr:rowOff>28575</xdr:rowOff>
    </xdr:from>
    <xdr:to>
      <xdr:col>18</xdr:col>
      <xdr:colOff>2657475</xdr:colOff>
      <xdr:row>12</xdr:row>
      <xdr:rowOff>28575</xdr:rowOff>
    </xdr:to>
    <xdr:graphicFrame macro="">
      <xdr:nvGraphicFramePr>
        <xdr:cNvPr id="103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1165860</xdr:colOff>
      <xdr:row>6</xdr:row>
      <xdr:rowOff>91440</xdr:rowOff>
    </xdr:to>
    <xdr:pic>
      <xdr:nvPicPr>
        <xdr:cNvPr id="5" name="Picture 2" descr="HSE LOGO"/>
        <xdr:cNvPicPr>
          <a:picLocks noChangeAspect="1" noChangeArrowheads="1"/>
        </xdr:cNvPicPr>
      </xdr:nvPicPr>
      <xdr:blipFill>
        <a:blip xmlns:r="http://schemas.openxmlformats.org/officeDocument/2006/relationships" r:embed="rId1" cstate="print"/>
        <a:srcRect/>
        <a:stretch>
          <a:fillRect/>
        </a:stretch>
      </xdr:blipFill>
      <xdr:spPr bwMode="auto">
        <a:xfrm>
          <a:off x="0" y="594360"/>
          <a:ext cx="1165860" cy="67056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3:I13"/>
  <sheetViews>
    <sheetView tabSelected="1" workbookViewId="0">
      <selection activeCell="I13" sqref="A13:I13"/>
    </sheetView>
  </sheetViews>
  <sheetFormatPr defaultRowHeight="15"/>
  <sheetData>
    <row r="13" spans="1:9">
      <c r="A13" s="128" t="s">
        <v>245</v>
      </c>
      <c r="B13" s="129"/>
      <c r="C13" s="130"/>
      <c r="D13" s="129"/>
      <c r="E13" s="129"/>
      <c r="F13" s="129"/>
      <c r="G13" s="131"/>
      <c r="H13" s="131"/>
      <c r="I13" s="13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L52"/>
  <sheetViews>
    <sheetView topLeftCell="A15" zoomScale="80" zoomScaleNormal="80" workbookViewId="0">
      <selection activeCell="A51" sqref="A51:F51"/>
    </sheetView>
  </sheetViews>
  <sheetFormatPr defaultColWidth="9.140625" defaultRowHeight="15"/>
  <cols>
    <col min="1" max="1" width="9.140625" style="33"/>
    <col min="2" max="2" width="22.7109375" style="33" customWidth="1"/>
    <col min="3" max="3" width="8.7109375" style="65" customWidth="1"/>
    <col min="4" max="4" width="8.7109375" style="33" customWidth="1"/>
    <col min="5" max="6" width="30.7109375" style="33" customWidth="1"/>
    <col min="7" max="7" width="22.7109375" style="33" customWidth="1"/>
    <col min="8" max="8" width="8.7109375" style="71" customWidth="1"/>
    <col min="9" max="9" width="8.7109375" style="33" customWidth="1"/>
    <col min="10" max="11" width="30.7109375" style="33" customWidth="1"/>
    <col min="12" max="16384" width="9.140625" style="33"/>
  </cols>
  <sheetData>
    <row r="1" spans="1:12" s="34" customFormat="1" ht="18.75">
      <c r="A1" s="133" t="s">
        <v>219</v>
      </c>
      <c r="B1" s="134"/>
      <c r="C1" s="134"/>
      <c r="D1" s="134"/>
      <c r="E1" s="134"/>
      <c r="F1" s="134"/>
      <c r="G1" s="134"/>
      <c r="H1" s="134"/>
      <c r="I1" s="134"/>
      <c r="J1" s="134"/>
      <c r="K1" s="135"/>
      <c r="L1" s="56"/>
    </row>
    <row r="2" spans="1:12" s="34" customFormat="1" ht="18.75">
      <c r="A2" s="136" t="s">
        <v>214</v>
      </c>
      <c r="B2" s="137"/>
      <c r="C2" s="137"/>
      <c r="D2" s="137"/>
      <c r="E2" s="137"/>
      <c r="F2" s="137"/>
      <c r="G2" s="137"/>
      <c r="H2" s="137"/>
      <c r="I2" s="137"/>
      <c r="J2" s="137"/>
      <c r="K2" s="138"/>
      <c r="L2" s="56"/>
    </row>
    <row r="3" spans="1:12" s="34" customFormat="1">
      <c r="A3" s="100"/>
      <c r="B3" s="56"/>
      <c r="C3" s="57"/>
      <c r="D3" s="56"/>
      <c r="E3" s="56"/>
      <c r="F3" s="56"/>
      <c r="G3" s="56"/>
      <c r="H3" s="66"/>
      <c r="I3" s="56"/>
      <c r="J3" s="56"/>
      <c r="K3" s="101"/>
      <c r="L3" s="56"/>
    </row>
    <row r="4" spans="1:12" s="34" customFormat="1" ht="18.75">
      <c r="A4" s="141" t="s">
        <v>88</v>
      </c>
      <c r="B4" s="142"/>
      <c r="C4" s="142"/>
      <c r="D4" s="142"/>
      <c r="E4" s="142"/>
      <c r="F4" s="142"/>
      <c r="G4" s="142"/>
      <c r="H4" s="142"/>
      <c r="I4" s="142"/>
      <c r="J4" s="142"/>
      <c r="K4" s="138"/>
      <c r="L4" s="56"/>
    </row>
    <row r="5" spans="1:12" s="34" customFormat="1">
      <c r="A5" s="143"/>
      <c r="B5" s="144"/>
      <c r="C5" s="144"/>
      <c r="D5" s="144"/>
      <c r="E5" s="144"/>
      <c r="F5" s="144"/>
      <c r="G5" s="144"/>
      <c r="H5" s="144"/>
      <c r="I5" s="144"/>
      <c r="J5" s="144"/>
      <c r="K5" s="145"/>
      <c r="L5" s="56"/>
    </row>
    <row r="6" spans="1:12" s="34" customFormat="1" ht="18.75">
      <c r="A6" s="100"/>
      <c r="B6" s="60"/>
      <c r="C6" s="60"/>
      <c r="D6" s="98"/>
      <c r="E6" s="98"/>
      <c r="F6" s="98"/>
      <c r="G6" s="98"/>
      <c r="H6" s="99"/>
      <c r="I6" s="98"/>
      <c r="J6" s="98"/>
      <c r="K6" s="102"/>
      <c r="L6" s="56"/>
    </row>
    <row r="7" spans="1:12" s="34" customFormat="1" ht="15.75">
      <c r="A7" s="100"/>
      <c r="B7" s="56"/>
      <c r="C7" s="57"/>
      <c r="D7" s="56"/>
      <c r="E7" s="110" t="s">
        <v>218</v>
      </c>
      <c r="F7" s="56"/>
      <c r="G7" s="56"/>
      <c r="H7" s="66"/>
      <c r="I7" s="56"/>
      <c r="J7" s="111" t="s">
        <v>213</v>
      </c>
      <c r="K7" s="101"/>
      <c r="L7" s="56"/>
    </row>
    <row r="8" spans="1:12" s="34" customFormat="1">
      <c r="A8" s="100"/>
      <c r="B8" s="139" t="s">
        <v>221</v>
      </c>
      <c r="C8" s="139"/>
      <c r="D8" s="140"/>
      <c r="E8" s="56"/>
      <c r="F8" s="56"/>
      <c r="G8" s="139" t="s">
        <v>215</v>
      </c>
      <c r="H8" s="139"/>
      <c r="I8" s="140"/>
      <c r="J8" s="56"/>
      <c r="K8" s="101"/>
      <c r="L8" s="56"/>
    </row>
    <row r="9" spans="1:12" s="34" customFormat="1">
      <c r="A9" s="100"/>
      <c r="B9" s="140"/>
      <c r="C9" s="140"/>
      <c r="D9" s="140"/>
      <c r="E9" s="56"/>
      <c r="F9" s="56"/>
      <c r="G9" s="140"/>
      <c r="H9" s="140"/>
      <c r="I9" s="140"/>
      <c r="J9" s="56"/>
      <c r="K9" s="101"/>
      <c r="L9" s="56"/>
    </row>
    <row r="10" spans="1:12" s="34" customFormat="1" ht="15" customHeight="1">
      <c r="A10" s="100"/>
      <c r="B10" s="38" t="s">
        <v>3</v>
      </c>
      <c r="C10" s="63">
        <f>D10/D14</f>
        <v>0</v>
      </c>
      <c r="D10" s="37">
        <f>D26+D42</f>
        <v>0</v>
      </c>
      <c r="E10" s="56"/>
      <c r="F10" s="56"/>
      <c r="G10" s="73" t="s">
        <v>91</v>
      </c>
      <c r="H10" s="75"/>
      <c r="I10" s="74">
        <f t="shared" ref="I10:I15" si="0">I26+I42</f>
        <v>0</v>
      </c>
      <c r="J10" s="56"/>
      <c r="K10" s="101"/>
      <c r="L10" s="56"/>
    </row>
    <row r="11" spans="1:12" s="34" customFormat="1" ht="15" customHeight="1">
      <c r="A11" s="100"/>
      <c r="B11" s="38" t="s">
        <v>76</v>
      </c>
      <c r="C11" s="63">
        <f>D11/D14</f>
        <v>0</v>
      </c>
      <c r="D11" s="59">
        <f>D27+D43</f>
        <v>0</v>
      </c>
      <c r="E11" s="56"/>
      <c r="F11" s="56"/>
      <c r="G11" s="38" t="s">
        <v>65</v>
      </c>
      <c r="H11" s="67">
        <f>I11/I15</f>
        <v>0</v>
      </c>
      <c r="I11" s="37">
        <f t="shared" si="0"/>
        <v>0</v>
      </c>
      <c r="J11" s="56"/>
      <c r="K11" s="101"/>
      <c r="L11" s="56"/>
    </row>
    <row r="12" spans="1:12" s="34" customFormat="1" ht="15" customHeight="1">
      <c r="A12" s="100"/>
      <c r="B12" s="38" t="s">
        <v>86</v>
      </c>
      <c r="C12" s="63">
        <f>D12/D14</f>
        <v>0</v>
      </c>
      <c r="D12" s="37">
        <f>D28+D44</f>
        <v>0</v>
      </c>
      <c r="E12" s="56"/>
      <c r="F12" s="56"/>
      <c r="G12" s="38" t="s">
        <v>66</v>
      </c>
      <c r="H12" s="68">
        <f>I12/I15</f>
        <v>0</v>
      </c>
      <c r="I12" s="37">
        <f t="shared" si="0"/>
        <v>0</v>
      </c>
      <c r="J12" s="56"/>
      <c r="K12" s="101"/>
      <c r="L12" s="56"/>
    </row>
    <row r="13" spans="1:12" s="34" customFormat="1" ht="15" customHeight="1">
      <c r="A13" s="100"/>
      <c r="B13" s="38" t="s">
        <v>80</v>
      </c>
      <c r="C13" s="63">
        <f>D13/D14</f>
        <v>1</v>
      </c>
      <c r="D13" s="37">
        <f>D29+D45</f>
        <v>124</v>
      </c>
      <c r="E13" s="56"/>
      <c r="F13" s="56"/>
      <c r="G13" s="38" t="s">
        <v>67</v>
      </c>
      <c r="H13" s="68">
        <f>I13/I15</f>
        <v>0</v>
      </c>
      <c r="I13" s="37">
        <f t="shared" si="0"/>
        <v>0</v>
      </c>
      <c r="J13" s="56"/>
      <c r="K13" s="101"/>
      <c r="L13" s="56"/>
    </row>
    <row r="14" spans="1:12" s="34" customFormat="1" ht="15" customHeight="1">
      <c r="A14" s="100"/>
      <c r="B14" s="38" t="s">
        <v>87</v>
      </c>
      <c r="C14" s="64"/>
      <c r="D14" s="37">
        <f>SUM(D10:D13)</f>
        <v>124</v>
      </c>
      <c r="E14" s="56"/>
      <c r="F14" s="56"/>
      <c r="G14" s="38" t="s">
        <v>80</v>
      </c>
      <c r="H14" s="63">
        <f>I14/I15</f>
        <v>1</v>
      </c>
      <c r="I14" s="37">
        <f t="shared" si="0"/>
        <v>124</v>
      </c>
      <c r="J14" s="56"/>
      <c r="K14" s="101"/>
      <c r="L14" s="56"/>
    </row>
    <row r="15" spans="1:12" s="34" customFormat="1" ht="15" customHeight="1">
      <c r="A15" s="100"/>
      <c r="B15" s="56"/>
      <c r="C15" s="57"/>
      <c r="D15" s="56"/>
      <c r="E15" s="56"/>
      <c r="F15" s="56"/>
      <c r="G15" s="113" t="s">
        <v>223</v>
      </c>
      <c r="H15" s="114"/>
      <c r="I15" s="112">
        <f t="shared" si="0"/>
        <v>124</v>
      </c>
      <c r="J15" s="56"/>
      <c r="K15" s="101"/>
      <c r="L15" s="56"/>
    </row>
    <row r="16" spans="1:12" s="34" customFormat="1">
      <c r="A16" s="100"/>
      <c r="B16" s="56"/>
      <c r="C16" s="57"/>
      <c r="D16" s="56"/>
      <c r="E16" s="56"/>
      <c r="F16" s="56"/>
      <c r="H16" s="70"/>
      <c r="J16" s="56"/>
      <c r="K16" s="101"/>
      <c r="L16" s="56"/>
    </row>
    <row r="17" spans="1:12" s="34" customFormat="1">
      <c r="A17" s="100"/>
      <c r="B17" s="56"/>
      <c r="C17" s="57"/>
      <c r="D17" s="56"/>
      <c r="E17" s="56"/>
      <c r="F17" s="56"/>
      <c r="G17" s="56"/>
      <c r="H17" s="66"/>
      <c r="I17" s="56"/>
      <c r="J17" s="56"/>
      <c r="K17" s="101"/>
      <c r="L17" s="56"/>
    </row>
    <row r="18" spans="1:12" s="34" customFormat="1">
      <c r="A18" s="100"/>
      <c r="B18" s="56"/>
      <c r="C18" s="57"/>
      <c r="D18" s="56"/>
      <c r="E18" s="56"/>
      <c r="F18" s="56"/>
      <c r="G18" s="56"/>
      <c r="H18" s="66"/>
      <c r="I18" s="56"/>
      <c r="J18" s="56"/>
      <c r="K18" s="101"/>
      <c r="L18" s="56"/>
    </row>
    <row r="19" spans="1:12" s="34" customFormat="1">
      <c r="A19" s="100"/>
      <c r="B19" s="56"/>
      <c r="C19" s="57"/>
      <c r="D19" s="56"/>
      <c r="E19" s="56"/>
      <c r="F19" s="56"/>
      <c r="G19" s="56"/>
      <c r="H19" s="66"/>
      <c r="I19" s="56"/>
      <c r="J19" s="56"/>
      <c r="K19" s="101"/>
      <c r="L19" s="56"/>
    </row>
    <row r="20" spans="1:12" s="34" customFormat="1" ht="18.75">
      <c r="A20" s="141" t="s">
        <v>89</v>
      </c>
      <c r="B20" s="142"/>
      <c r="C20" s="142"/>
      <c r="D20" s="142"/>
      <c r="E20" s="142"/>
      <c r="F20" s="142"/>
      <c r="G20" s="142"/>
      <c r="H20" s="142"/>
      <c r="I20" s="142"/>
      <c r="J20" s="142"/>
      <c r="K20" s="138"/>
      <c r="L20" s="56"/>
    </row>
    <row r="21" spans="1:12" s="34" customFormat="1" ht="18.75">
      <c r="A21" s="141" t="str">
        <f>'Capacity and Capability'!$A$4</f>
        <v>DATE LAST UPDATED: XX/XX/XXXX</v>
      </c>
      <c r="B21" s="142"/>
      <c r="C21" s="142"/>
      <c r="D21" s="142"/>
      <c r="E21" s="142"/>
      <c r="F21" s="142"/>
      <c r="G21" s="142"/>
      <c r="H21" s="142"/>
      <c r="I21" s="142"/>
      <c r="J21" s="142"/>
      <c r="K21" s="138"/>
      <c r="L21" s="56"/>
    </row>
    <row r="22" spans="1:12" s="34" customFormat="1" ht="18.75">
      <c r="A22" s="100"/>
      <c r="B22" s="60"/>
      <c r="C22" s="60"/>
      <c r="D22" s="57"/>
      <c r="E22" s="57"/>
      <c r="F22" s="57"/>
      <c r="G22" s="57"/>
      <c r="H22" s="66"/>
      <c r="I22" s="57"/>
      <c r="J22" s="57"/>
      <c r="K22" s="103"/>
      <c r="L22" s="56"/>
    </row>
    <row r="23" spans="1:12" s="34" customFormat="1" ht="15.75">
      <c r="A23" s="100"/>
      <c r="B23" s="56"/>
      <c r="C23" s="57"/>
      <c r="D23" s="56"/>
      <c r="E23" s="110" t="s">
        <v>218</v>
      </c>
      <c r="F23" s="56"/>
      <c r="G23" s="56"/>
      <c r="H23" s="66"/>
      <c r="I23" s="56"/>
      <c r="J23" s="111" t="s">
        <v>213</v>
      </c>
      <c r="K23" s="101"/>
      <c r="L23" s="56"/>
    </row>
    <row r="24" spans="1:12" ht="15" customHeight="1">
      <c r="A24" s="100"/>
      <c r="B24" s="139" t="s">
        <v>222</v>
      </c>
      <c r="C24" s="139"/>
      <c r="D24" s="140"/>
      <c r="E24" s="56"/>
      <c r="F24" s="56"/>
      <c r="G24" s="139" t="s">
        <v>216</v>
      </c>
      <c r="H24" s="139"/>
      <c r="I24" s="140"/>
      <c r="J24" s="56"/>
      <c r="K24" s="101"/>
      <c r="L24" s="56"/>
    </row>
    <row r="25" spans="1:12">
      <c r="A25" s="100"/>
      <c r="B25" s="140"/>
      <c r="C25" s="140"/>
      <c r="D25" s="140"/>
      <c r="E25" s="56"/>
      <c r="F25" s="56"/>
      <c r="G25" s="140"/>
      <c r="H25" s="140"/>
      <c r="I25" s="140"/>
      <c r="J25" s="56"/>
      <c r="K25" s="101"/>
      <c r="L25" s="56"/>
    </row>
    <row r="26" spans="1:12" ht="15" customHeight="1">
      <c r="A26" s="100"/>
      <c r="B26" s="38" t="s">
        <v>3</v>
      </c>
      <c r="C26" s="63">
        <f>'Capacity and Capability'!B8</f>
        <v>0</v>
      </c>
      <c r="D26" s="37">
        <f>'Capacity and Capability'!C8</f>
        <v>0</v>
      </c>
      <c r="E26" s="56"/>
      <c r="F26" s="56"/>
      <c r="G26" s="73" t="s">
        <v>91</v>
      </c>
      <c r="H26" s="75"/>
      <c r="I26" s="74">
        <f>'Capacity and Capability'!$L$7</f>
        <v>0</v>
      </c>
      <c r="J26" s="56"/>
      <c r="K26" s="101"/>
      <c r="L26" s="56"/>
    </row>
    <row r="27" spans="1:12" ht="15" customHeight="1">
      <c r="A27" s="100"/>
      <c r="B27" s="38" t="s">
        <v>76</v>
      </c>
      <c r="C27" s="63">
        <f>'Capacity and Capability'!B9</f>
        <v>0</v>
      </c>
      <c r="D27" s="37">
        <f>'Capacity and Capability'!C9</f>
        <v>0</v>
      </c>
      <c r="E27" s="56"/>
      <c r="F27" s="56"/>
      <c r="G27" s="38" t="s">
        <v>65</v>
      </c>
      <c r="H27" s="63">
        <f>'Capacity and Capability'!M8</f>
        <v>0</v>
      </c>
      <c r="I27" s="37">
        <f>'Capacity and Capability'!L8</f>
        <v>0</v>
      </c>
      <c r="J27" s="56"/>
      <c r="K27" s="101"/>
      <c r="L27" s="56"/>
    </row>
    <row r="28" spans="1:12" ht="15" customHeight="1">
      <c r="A28" s="100"/>
      <c r="B28" s="38" t="s">
        <v>86</v>
      </c>
      <c r="C28" s="63">
        <f>'Capacity and Capability'!B10</f>
        <v>0</v>
      </c>
      <c r="D28" s="37">
        <f>'Capacity and Capability'!C10</f>
        <v>0</v>
      </c>
      <c r="E28" s="56"/>
      <c r="F28" s="56"/>
      <c r="G28" s="38" t="s">
        <v>66</v>
      </c>
      <c r="H28" s="63">
        <f>'Capacity and Capability'!M9</f>
        <v>0</v>
      </c>
      <c r="I28" s="37">
        <f>'Capacity and Capability'!L9</f>
        <v>0</v>
      </c>
      <c r="J28" s="56"/>
      <c r="K28" s="101"/>
      <c r="L28" s="56"/>
    </row>
    <row r="29" spans="1:12" ht="15" customHeight="1">
      <c r="A29" s="100"/>
      <c r="B29" s="38" t="s">
        <v>80</v>
      </c>
      <c r="C29" s="63">
        <f>'Capacity and Capability'!B11</f>
        <v>1</v>
      </c>
      <c r="D29" s="37">
        <f>'Capacity and Capability'!C11</f>
        <v>52</v>
      </c>
      <c r="E29" s="56"/>
      <c r="F29" s="56"/>
      <c r="G29" s="38" t="s">
        <v>67</v>
      </c>
      <c r="H29" s="63">
        <f>'Capacity and Capability'!M10</f>
        <v>0</v>
      </c>
      <c r="I29" s="37">
        <f>'Capacity and Capability'!L10</f>
        <v>0</v>
      </c>
      <c r="J29" s="56"/>
      <c r="K29" s="101"/>
      <c r="L29" s="56"/>
    </row>
    <row r="30" spans="1:12" ht="15" customHeight="1">
      <c r="A30" s="100"/>
      <c r="B30" s="38" t="s">
        <v>87</v>
      </c>
      <c r="C30" s="64"/>
      <c r="D30" s="37">
        <f>SUM(D26:D29)</f>
        <v>52</v>
      </c>
      <c r="E30" s="56"/>
      <c r="F30" s="56"/>
      <c r="G30" s="38" t="s">
        <v>80</v>
      </c>
      <c r="H30" s="63">
        <f>'Capacity and Capability'!M11</f>
        <v>1</v>
      </c>
      <c r="I30" s="37">
        <f>'Capacity and Capability'!L11</f>
        <v>52</v>
      </c>
      <c r="J30" s="56"/>
      <c r="K30" s="101"/>
      <c r="L30" s="56"/>
    </row>
    <row r="31" spans="1:12" ht="15" customHeight="1">
      <c r="A31" s="100"/>
      <c r="B31" s="56"/>
      <c r="C31" s="57"/>
      <c r="D31" s="56"/>
      <c r="E31" s="56"/>
      <c r="F31" s="56"/>
      <c r="G31" s="38" t="s">
        <v>223</v>
      </c>
      <c r="H31" s="69"/>
      <c r="I31" s="37">
        <f>SUM(I27:I30)</f>
        <v>52</v>
      </c>
      <c r="J31" s="56"/>
      <c r="K31" s="101"/>
      <c r="L31" s="56"/>
    </row>
    <row r="32" spans="1:12" ht="15" customHeight="1">
      <c r="A32" s="100"/>
      <c r="B32" s="56"/>
      <c r="C32" s="57"/>
      <c r="D32" s="56"/>
      <c r="E32" s="56"/>
      <c r="F32" s="56"/>
      <c r="G32" s="34"/>
      <c r="H32" s="104"/>
      <c r="I32" s="34"/>
      <c r="J32" s="56"/>
      <c r="K32" s="101"/>
      <c r="L32" s="56"/>
    </row>
    <row r="33" spans="1:12">
      <c r="A33" s="100"/>
      <c r="B33" s="56"/>
      <c r="C33" s="57"/>
      <c r="D33" s="56"/>
      <c r="E33" s="56"/>
      <c r="F33" s="56"/>
      <c r="G33" s="56"/>
      <c r="H33" s="66"/>
      <c r="I33" s="56"/>
      <c r="J33" s="56"/>
      <c r="K33" s="101"/>
      <c r="L33" s="56"/>
    </row>
    <row r="34" spans="1:12">
      <c r="A34" s="100"/>
      <c r="B34" s="56"/>
      <c r="C34" s="57"/>
      <c r="D34" s="56"/>
      <c r="E34" s="56"/>
      <c r="F34" s="56"/>
      <c r="G34" s="56"/>
      <c r="H34" s="66"/>
      <c r="I34" s="56"/>
      <c r="J34" s="56"/>
      <c r="K34" s="101"/>
      <c r="L34" s="56"/>
    </row>
    <row r="35" spans="1:12">
      <c r="A35" s="100"/>
      <c r="B35" s="56"/>
      <c r="C35" s="57"/>
      <c r="D35" s="56"/>
      <c r="E35" s="56"/>
      <c r="F35" s="56"/>
      <c r="G35" s="56"/>
      <c r="H35" s="66"/>
      <c r="I35" s="56"/>
      <c r="J35" s="56"/>
      <c r="K35" s="101"/>
      <c r="L35" s="56"/>
    </row>
    <row r="36" spans="1:12" s="34" customFormat="1" ht="18.75">
      <c r="A36" s="141" t="s">
        <v>90</v>
      </c>
      <c r="B36" s="142"/>
      <c r="C36" s="142"/>
      <c r="D36" s="142"/>
      <c r="E36" s="142"/>
      <c r="F36" s="142"/>
      <c r="G36" s="142"/>
      <c r="H36" s="142"/>
      <c r="I36" s="142"/>
      <c r="J36" s="142"/>
      <c r="K36" s="138"/>
      <c r="L36" s="56"/>
    </row>
    <row r="37" spans="1:12" s="34" customFormat="1" ht="18.75">
      <c r="A37" s="141" t="str">
        <f>'Quality and Safety'!A4</f>
        <v>DATE LAST UPDATED: XX/XX/XXXX</v>
      </c>
      <c r="B37" s="142"/>
      <c r="C37" s="142"/>
      <c r="D37" s="142"/>
      <c r="E37" s="142"/>
      <c r="F37" s="142"/>
      <c r="G37" s="142"/>
      <c r="H37" s="142"/>
      <c r="I37" s="142"/>
      <c r="J37" s="142"/>
      <c r="K37" s="138"/>
      <c r="L37" s="56"/>
    </row>
    <row r="38" spans="1:12" s="34" customFormat="1" ht="18.75">
      <c r="A38" s="100"/>
      <c r="B38" s="60"/>
      <c r="C38" s="60"/>
      <c r="D38" s="57"/>
      <c r="E38" s="57"/>
      <c r="F38" s="57"/>
      <c r="G38" s="57"/>
      <c r="H38" s="66"/>
      <c r="I38" s="57"/>
      <c r="J38" s="57"/>
      <c r="K38" s="103"/>
      <c r="L38" s="56"/>
    </row>
    <row r="39" spans="1:12" ht="15.75">
      <c r="A39" s="100"/>
      <c r="B39" s="56"/>
      <c r="C39" s="57"/>
      <c r="D39" s="56"/>
      <c r="E39" s="110" t="s">
        <v>218</v>
      </c>
      <c r="F39" s="56"/>
      <c r="G39" s="56"/>
      <c r="H39" s="66"/>
      <c r="I39" s="56"/>
      <c r="J39" s="111" t="s">
        <v>213</v>
      </c>
      <c r="K39" s="101"/>
      <c r="L39" s="56"/>
    </row>
    <row r="40" spans="1:12">
      <c r="A40" s="100"/>
      <c r="B40" s="139" t="s">
        <v>220</v>
      </c>
      <c r="C40" s="139"/>
      <c r="D40" s="140"/>
      <c r="E40" s="56"/>
      <c r="F40" s="56"/>
      <c r="G40" s="139" t="s">
        <v>217</v>
      </c>
      <c r="H40" s="139"/>
      <c r="I40" s="140"/>
      <c r="J40" s="56"/>
      <c r="K40" s="101"/>
      <c r="L40" s="56"/>
    </row>
    <row r="41" spans="1:12">
      <c r="A41" s="100"/>
      <c r="B41" s="140"/>
      <c r="C41" s="140"/>
      <c r="D41" s="140"/>
      <c r="E41" s="56"/>
      <c r="F41" s="56"/>
      <c r="G41" s="140"/>
      <c r="H41" s="140"/>
      <c r="I41" s="140"/>
      <c r="J41" s="56"/>
      <c r="K41" s="101"/>
      <c r="L41" s="56"/>
    </row>
    <row r="42" spans="1:12" ht="15" customHeight="1">
      <c r="A42" s="100"/>
      <c r="B42" s="38" t="s">
        <v>3</v>
      </c>
      <c r="C42" s="63">
        <f>'Quality and Safety'!B8</f>
        <v>0</v>
      </c>
      <c r="D42" s="37">
        <f>'Quality and Safety'!C8</f>
        <v>0</v>
      </c>
      <c r="E42" s="56"/>
      <c r="F42" s="56"/>
      <c r="G42" s="73" t="s">
        <v>91</v>
      </c>
      <c r="H42" s="75"/>
      <c r="I42" s="74">
        <f>'Quality and Safety'!L7</f>
        <v>0</v>
      </c>
      <c r="J42" s="56"/>
      <c r="K42" s="101"/>
      <c r="L42" s="56"/>
    </row>
    <row r="43" spans="1:12" ht="15" customHeight="1">
      <c r="A43" s="100"/>
      <c r="B43" s="38" t="s">
        <v>76</v>
      </c>
      <c r="C43" s="63">
        <f>'Quality and Safety'!B9</f>
        <v>0</v>
      </c>
      <c r="D43" s="37">
        <f>'Quality and Safety'!C9</f>
        <v>0</v>
      </c>
      <c r="E43" s="56"/>
      <c r="F43" s="56"/>
      <c r="G43" s="38" t="s">
        <v>65</v>
      </c>
      <c r="H43" s="63">
        <f>'Quality and Safety'!M8</f>
        <v>0</v>
      </c>
      <c r="I43" s="37">
        <f>'Quality and Safety'!L8</f>
        <v>0</v>
      </c>
      <c r="J43" s="56"/>
      <c r="K43" s="101"/>
      <c r="L43" s="56"/>
    </row>
    <row r="44" spans="1:12" ht="15" customHeight="1">
      <c r="A44" s="100"/>
      <c r="B44" s="38" t="s">
        <v>86</v>
      </c>
      <c r="C44" s="63">
        <f>'Quality and Safety'!B10</f>
        <v>0</v>
      </c>
      <c r="D44" s="37">
        <f>'Quality and Safety'!C10</f>
        <v>0</v>
      </c>
      <c r="E44" s="56"/>
      <c r="F44" s="56"/>
      <c r="G44" s="38" t="s">
        <v>66</v>
      </c>
      <c r="H44" s="63">
        <f>'Quality and Safety'!M9</f>
        <v>0</v>
      </c>
      <c r="I44" s="37">
        <f>'Quality and Safety'!L9</f>
        <v>0</v>
      </c>
      <c r="J44" s="56"/>
      <c r="K44" s="101"/>
      <c r="L44" s="56"/>
    </row>
    <row r="45" spans="1:12" ht="15" customHeight="1">
      <c r="A45" s="100"/>
      <c r="B45" s="38" t="s">
        <v>80</v>
      </c>
      <c r="C45" s="63">
        <f>'Quality and Safety'!B11</f>
        <v>1</v>
      </c>
      <c r="D45" s="37">
        <f>'Quality and Safety'!C11</f>
        <v>72</v>
      </c>
      <c r="E45" s="56"/>
      <c r="F45" s="56"/>
      <c r="G45" s="38" t="s">
        <v>67</v>
      </c>
      <c r="H45" s="63">
        <f>'Quality and Safety'!M10</f>
        <v>0</v>
      </c>
      <c r="I45" s="37">
        <f>'Quality and Safety'!L10</f>
        <v>0</v>
      </c>
      <c r="J45" s="56"/>
      <c r="K45" s="101"/>
      <c r="L45" s="56"/>
    </row>
    <row r="46" spans="1:12" ht="15" customHeight="1">
      <c r="A46" s="100"/>
      <c r="B46" s="38" t="s">
        <v>87</v>
      </c>
      <c r="C46" s="64"/>
      <c r="D46" s="37">
        <f>SUM(D42:D45)</f>
        <v>72</v>
      </c>
      <c r="E46" s="56"/>
      <c r="F46" s="56"/>
      <c r="G46" s="38" t="s">
        <v>80</v>
      </c>
      <c r="H46" s="63">
        <f>'Quality and Safety'!M11</f>
        <v>1</v>
      </c>
      <c r="I46" s="37">
        <f>'Quality and Safety'!L11</f>
        <v>72</v>
      </c>
      <c r="J46" s="56"/>
      <c r="K46" s="101"/>
      <c r="L46" s="56"/>
    </row>
    <row r="47" spans="1:12" ht="15" customHeight="1">
      <c r="A47" s="100"/>
      <c r="B47" s="56"/>
      <c r="C47" s="57"/>
      <c r="D47" s="56"/>
      <c r="E47" s="56"/>
      <c r="F47" s="56"/>
      <c r="G47" s="38" t="s">
        <v>223</v>
      </c>
      <c r="H47" s="69"/>
      <c r="I47" s="37">
        <f>SUM(I43:I46)</f>
        <v>72</v>
      </c>
      <c r="J47" s="56"/>
      <c r="K47" s="101"/>
      <c r="L47" s="35"/>
    </row>
    <row r="48" spans="1:12">
      <c r="A48" s="100"/>
      <c r="B48" s="56"/>
      <c r="C48" s="57"/>
      <c r="D48" s="56"/>
      <c r="E48" s="56"/>
      <c r="F48" s="56"/>
      <c r="G48" s="34"/>
      <c r="H48" s="104"/>
      <c r="I48" s="34"/>
      <c r="J48" s="56"/>
      <c r="K48" s="101"/>
      <c r="L48" s="35"/>
    </row>
    <row r="49" spans="1:12">
      <c r="A49" s="100"/>
      <c r="B49" s="56"/>
      <c r="C49" s="57"/>
      <c r="D49" s="56"/>
      <c r="E49" s="56"/>
      <c r="F49" s="56"/>
      <c r="G49" s="56"/>
      <c r="H49" s="66"/>
      <c r="I49" s="56"/>
      <c r="J49" s="56"/>
      <c r="K49" s="101"/>
      <c r="L49" s="35"/>
    </row>
    <row r="50" spans="1:12" ht="15.75" thickBot="1">
      <c r="A50" s="105"/>
      <c r="B50" s="106"/>
      <c r="C50" s="107"/>
      <c r="D50" s="106"/>
      <c r="E50" s="106"/>
      <c r="F50" s="106"/>
      <c r="G50" s="106"/>
      <c r="H50" s="108"/>
      <c r="I50" s="106"/>
      <c r="J50" s="106"/>
      <c r="K50" s="109"/>
      <c r="L50" s="35"/>
    </row>
    <row r="51" spans="1:12">
      <c r="A51" s="127" t="s">
        <v>245</v>
      </c>
      <c r="B51" s="35"/>
      <c r="C51" s="58"/>
      <c r="D51" s="35"/>
      <c r="E51" s="35"/>
      <c r="F51" s="35"/>
      <c r="G51" s="35"/>
      <c r="H51" s="61"/>
      <c r="I51" s="35"/>
      <c r="J51" s="35"/>
      <c r="K51" s="35"/>
      <c r="L51" s="35"/>
    </row>
    <row r="52" spans="1:12">
      <c r="B52" s="35"/>
      <c r="C52" s="58"/>
      <c r="D52" s="35"/>
      <c r="E52" s="35"/>
      <c r="F52" s="35"/>
      <c r="G52" s="35"/>
      <c r="H52" s="61"/>
      <c r="I52" s="35"/>
      <c r="J52" s="35"/>
      <c r="K52" s="35"/>
      <c r="L52" s="35"/>
    </row>
  </sheetData>
  <sheetProtection password="D94A" sheet="1" objects="1" scenarios="1" formatColumns="0"/>
  <mergeCells count="14">
    <mergeCell ref="B40:D41"/>
    <mergeCell ref="G40:I41"/>
    <mergeCell ref="A20:K20"/>
    <mergeCell ref="A21:K21"/>
    <mergeCell ref="A4:K4"/>
    <mergeCell ref="A5:K5"/>
    <mergeCell ref="A36:K36"/>
    <mergeCell ref="A37:K37"/>
    <mergeCell ref="A1:K1"/>
    <mergeCell ref="A2:K2"/>
    <mergeCell ref="B24:D25"/>
    <mergeCell ref="G24:I25"/>
    <mergeCell ref="B8:D9"/>
    <mergeCell ref="G8:I9"/>
  </mergeCells>
  <printOptions horizontalCentered="1" verticalCentered="1"/>
  <pageMargins left="0.70866141732283472" right="0.70866141732283472" top="0.74803149606299213" bottom="0.74803149606299213" header="0.31496062992125984" footer="0.31496062992125984"/>
  <pageSetup paperSize="9" scale="61" orientation="landscape" r:id="rId1"/>
  <headerFooter>
    <oddFooter>&amp;LDeveloped by the HSE Quality Improvement Division&amp;RMarch 2018</oddFooter>
  </headerFooter>
  <drawing r:id="rId2"/>
</worksheet>
</file>

<file path=xl/worksheets/sheet3.xml><?xml version="1.0" encoding="utf-8"?>
<worksheet xmlns="http://schemas.openxmlformats.org/spreadsheetml/2006/main" xmlns:r="http://schemas.openxmlformats.org/officeDocument/2006/relationships">
  <sheetPr>
    <tabColor rgb="FF00B050"/>
  </sheetPr>
  <dimension ref="A1:T76"/>
  <sheetViews>
    <sheetView zoomScale="75" zoomScaleNormal="75" zoomScaleSheetLayoutView="80" workbookViewId="0">
      <pane ySplit="14" topLeftCell="A66" activePane="bottomLeft" state="frozen"/>
      <selection pane="bottomLeft" activeCell="A69" sqref="A69:I69"/>
    </sheetView>
  </sheetViews>
  <sheetFormatPr defaultColWidth="8.85546875" defaultRowHeight="15"/>
  <cols>
    <col min="1" max="1" width="16.7109375" style="8" customWidth="1"/>
    <col min="2" max="2" width="0.140625" style="8" customWidth="1"/>
    <col min="3" max="3" width="21.7109375" style="2" customWidth="1"/>
    <col min="4" max="4" width="28.7109375" style="12" customWidth="1"/>
    <col min="5" max="5" width="19.7109375" style="9" customWidth="1"/>
    <col min="6" max="6" width="48.42578125" style="10" customWidth="1"/>
    <col min="7" max="7" width="16.7109375" style="6" customWidth="1"/>
    <col min="8" max="8" width="50.7109375" style="7" customWidth="1"/>
    <col min="9" max="9" width="11.5703125" style="30" customWidth="1"/>
    <col min="10" max="10" width="40.7109375" style="8" customWidth="1"/>
    <col min="11" max="12" width="15.7109375" style="9" customWidth="1"/>
    <col min="13" max="13" width="0.140625" style="89" customWidth="1"/>
    <col min="14" max="14" width="9.140625" style="17" hidden="1" customWidth="1"/>
    <col min="15" max="15" width="8.85546875" style="17" hidden="1" customWidth="1"/>
    <col min="16" max="16" width="7.42578125" style="17" hidden="1" customWidth="1"/>
    <col min="17" max="17" width="9.7109375" style="35" hidden="1" customWidth="1"/>
    <col min="18" max="18" width="11.7109375" style="17" customWidth="1"/>
    <col min="19" max="19" width="50.5703125" style="8" customWidth="1"/>
    <col min="20" max="20" width="8.85546875" style="8"/>
    <col min="21" max="16384" width="8.85546875" style="7"/>
  </cols>
  <sheetData>
    <row r="1" spans="1:19" ht="20.100000000000001" customHeight="1">
      <c r="A1" s="1" t="s">
        <v>79</v>
      </c>
      <c r="B1" s="1"/>
      <c r="D1" s="3"/>
      <c r="E1" s="4"/>
      <c r="F1" s="5"/>
    </row>
    <row r="2" spans="1:19" ht="15" customHeight="1">
      <c r="A2" s="41" t="s">
        <v>78</v>
      </c>
      <c r="B2" s="41"/>
      <c r="D2" s="2"/>
    </row>
    <row r="3" spans="1:19" ht="15" customHeight="1">
      <c r="A3" s="11"/>
      <c r="B3" s="11"/>
    </row>
    <row r="4" spans="1:19" ht="15" customHeight="1">
      <c r="A4" s="13" t="s">
        <v>75</v>
      </c>
      <c r="B4" s="13"/>
    </row>
    <row r="5" spans="1:19" ht="15" customHeight="1">
      <c r="A5" s="11"/>
      <c r="B5" s="11"/>
      <c r="J5" s="148" t="s">
        <v>213</v>
      </c>
      <c r="K5" s="149"/>
      <c r="L5" s="150"/>
      <c r="M5" s="90"/>
    </row>
    <row r="6" spans="1:19" ht="15" customHeight="1">
      <c r="A6" s="175" t="s">
        <v>218</v>
      </c>
      <c r="B6" s="176"/>
      <c r="C6" s="177"/>
      <c r="D6" s="36"/>
      <c r="J6" s="151"/>
      <c r="K6" s="152"/>
      <c r="L6" s="153"/>
      <c r="M6" s="91"/>
    </row>
    <row r="7" spans="1:19" ht="15" customHeight="1">
      <c r="A7" s="178"/>
      <c r="B7" s="179"/>
      <c r="C7" s="180"/>
      <c r="D7" s="36"/>
      <c r="J7" s="154" t="s">
        <v>224</v>
      </c>
      <c r="K7" s="155"/>
      <c r="L7" s="79">
        <f>C8</f>
        <v>0</v>
      </c>
      <c r="M7" s="92"/>
    </row>
    <row r="8" spans="1:19" ht="15" customHeight="1">
      <c r="A8" s="38" t="s">
        <v>3</v>
      </c>
      <c r="B8" s="82">
        <f>C8/$C$12</f>
        <v>0</v>
      </c>
      <c r="C8" s="37">
        <f>COUNTIF($G$15:$G$85, "Compliant")</f>
        <v>0</v>
      </c>
      <c r="F8" s="14"/>
      <c r="J8" s="156" t="s">
        <v>65</v>
      </c>
      <c r="K8" s="157"/>
      <c r="L8" s="37">
        <f>COUNTIF($R$15:$R$66, "Completed")</f>
        <v>0</v>
      </c>
      <c r="M8" s="93">
        <f>L8/$L$12</f>
        <v>0</v>
      </c>
    </row>
    <row r="9" spans="1:19" ht="15" customHeight="1">
      <c r="A9" s="38" t="s">
        <v>76</v>
      </c>
      <c r="B9" s="82">
        <f>C9/$C$12</f>
        <v>0</v>
      </c>
      <c r="C9" s="37">
        <f>COUNTIF($G$15:$G$85, "Substantially Compliant")</f>
        <v>0</v>
      </c>
      <c r="E9" s="15"/>
      <c r="F9" s="14"/>
      <c r="J9" s="156" t="s">
        <v>66</v>
      </c>
      <c r="K9" s="157"/>
      <c r="L9" s="37">
        <f>COUNTIF($R$15:$R$66, "Not Yet Due")</f>
        <v>0</v>
      </c>
      <c r="M9" s="93">
        <f>L9/$L$12</f>
        <v>0</v>
      </c>
    </row>
    <row r="10" spans="1:19" ht="15" customHeight="1">
      <c r="A10" s="38" t="s">
        <v>86</v>
      </c>
      <c r="B10" s="82">
        <f>C10/$C$12</f>
        <v>0</v>
      </c>
      <c r="C10" s="37">
        <f>COUNTIF($G$15:$G$85, "Not Compliant")</f>
        <v>0</v>
      </c>
      <c r="E10" s="15"/>
      <c r="F10" s="14"/>
      <c r="J10" s="156" t="s">
        <v>67</v>
      </c>
      <c r="K10" s="157"/>
      <c r="L10" s="37">
        <f>COUNTIF($R$15:$R$66, "Late")</f>
        <v>0</v>
      </c>
      <c r="M10" s="93">
        <f>L10/$L$12</f>
        <v>0</v>
      </c>
    </row>
    <row r="11" spans="1:19" ht="15" customHeight="1">
      <c r="A11" s="39" t="s">
        <v>107</v>
      </c>
      <c r="B11" s="82">
        <f>C11/$C$12</f>
        <v>1</v>
      </c>
      <c r="C11" s="40">
        <f>COUNTIF($I$15:$I$85, "TBD")</f>
        <v>52</v>
      </c>
      <c r="J11" s="158" t="s">
        <v>107</v>
      </c>
      <c r="K11" s="159"/>
      <c r="L11" s="40">
        <f>COUNTIF($R$15:$R$66, "TBD")</f>
        <v>52</v>
      </c>
      <c r="M11" s="93">
        <f>L11/$L$12</f>
        <v>1</v>
      </c>
    </row>
    <row r="12" spans="1:19" ht="15" customHeight="1">
      <c r="A12" s="76" t="s">
        <v>87</v>
      </c>
      <c r="B12" s="77"/>
      <c r="C12" s="78">
        <f>SUM(C8:C11)</f>
        <v>52</v>
      </c>
      <c r="D12" s="2"/>
      <c r="J12" s="146" t="s">
        <v>212</v>
      </c>
      <c r="K12" s="147"/>
      <c r="L12" s="78">
        <f>SUM(L8:L11)</f>
        <v>52</v>
      </c>
      <c r="M12" s="94"/>
    </row>
    <row r="13" spans="1:19" ht="15" customHeight="1">
      <c r="D13" s="2"/>
    </row>
    <row r="14" spans="1:19" s="16" customFormat="1" ht="42" customHeight="1">
      <c r="A14" s="83" t="s">
        <v>8</v>
      </c>
      <c r="B14" s="86"/>
      <c r="C14" s="84" t="s">
        <v>0</v>
      </c>
      <c r="D14" s="47" t="s">
        <v>1</v>
      </c>
      <c r="E14" s="47" t="s">
        <v>39</v>
      </c>
      <c r="F14" s="47" t="s">
        <v>2</v>
      </c>
      <c r="G14" s="53" t="s">
        <v>70</v>
      </c>
      <c r="H14" s="53" t="s">
        <v>71</v>
      </c>
      <c r="I14" s="47" t="s">
        <v>81</v>
      </c>
      <c r="J14" s="48" t="s">
        <v>226</v>
      </c>
      <c r="K14" s="49" t="s">
        <v>227</v>
      </c>
      <c r="L14" s="49" t="s">
        <v>228</v>
      </c>
      <c r="M14" s="95"/>
      <c r="N14" s="50" t="s">
        <v>62</v>
      </c>
      <c r="O14" s="50" t="s">
        <v>63</v>
      </c>
      <c r="P14" s="51" t="s">
        <v>64</v>
      </c>
      <c r="Q14" s="51" t="s">
        <v>74</v>
      </c>
      <c r="R14" s="52" t="s">
        <v>68</v>
      </c>
      <c r="S14" s="48" t="s">
        <v>69</v>
      </c>
    </row>
    <row r="15" spans="1:19" s="10" customFormat="1" ht="38.25">
      <c r="A15" s="173" t="s">
        <v>6</v>
      </c>
      <c r="B15" s="170"/>
      <c r="C15" s="169" t="s">
        <v>133</v>
      </c>
      <c r="D15" s="174" t="s">
        <v>189</v>
      </c>
      <c r="E15" s="29" t="s">
        <v>9</v>
      </c>
      <c r="F15" s="115" t="s">
        <v>187</v>
      </c>
      <c r="G15" s="28"/>
      <c r="H15" s="27"/>
      <c r="I15" s="29" t="str">
        <f t="shared" ref="I15:I66" si="0">IF(G15="", "TBD", IF(G15="Compliant", "No", "Yes"))</f>
        <v>TBD</v>
      </c>
      <c r="J15" s="43"/>
      <c r="K15" s="44"/>
      <c r="L15" s="44"/>
      <c r="M15" s="96"/>
      <c r="N15" s="18">
        <f t="shared" ref="N15:N66" ca="1" si="1">TODAY()</f>
        <v>43284</v>
      </c>
      <c r="O15" s="19" t="str">
        <f t="shared" ref="O15:O46" si="2">IF(ISERROR(DATEVALUE(TEXT(L15,"DD/MM/YYYY"))),"To Be Completed","Completed")</f>
        <v>To Be Completed</v>
      </c>
      <c r="P15" s="19">
        <f t="shared" ref="P15:P46" ca="1" si="3">(IF(O15="Completed","Completed",K15-N15))</f>
        <v>-43284</v>
      </c>
      <c r="Q15" s="45" t="str">
        <f t="shared" ref="Q15:Q46" ca="1" si="4">IF(O15="Completed","Completed",IF(P15&gt;0,"Not Yet Due",(IF(P15&lt;0,"Late",IF(J15="","n/a","")))))</f>
        <v>Late</v>
      </c>
      <c r="R15" s="45" t="str">
        <f t="shared" ref="R15:R46" si="5">IF(I15="TBD","TBD",IF(I15="No","No Action Required",IF(I15="Yes",Q15,"TBD")))</f>
        <v>TBD</v>
      </c>
      <c r="S15" s="46"/>
    </row>
    <row r="16" spans="1:19" s="10" customFormat="1" ht="38.25">
      <c r="A16" s="173"/>
      <c r="B16" s="171"/>
      <c r="C16" s="169"/>
      <c r="D16" s="174"/>
      <c r="E16" s="29" t="s">
        <v>9</v>
      </c>
      <c r="F16" s="115" t="s">
        <v>186</v>
      </c>
      <c r="G16" s="28"/>
      <c r="H16" s="27"/>
      <c r="I16" s="29" t="str">
        <f t="shared" si="0"/>
        <v>TBD</v>
      </c>
      <c r="J16" s="43"/>
      <c r="K16" s="44"/>
      <c r="L16" s="44"/>
      <c r="M16" s="96"/>
      <c r="N16" s="18">
        <f t="shared" ca="1" si="1"/>
        <v>43284</v>
      </c>
      <c r="O16" s="19" t="str">
        <f t="shared" si="2"/>
        <v>To Be Completed</v>
      </c>
      <c r="P16" s="19">
        <f t="shared" ca="1" si="3"/>
        <v>-43284</v>
      </c>
      <c r="Q16" s="45" t="str">
        <f t="shared" ca="1" si="4"/>
        <v>Late</v>
      </c>
      <c r="R16" s="45" t="str">
        <f t="shared" si="5"/>
        <v>TBD</v>
      </c>
      <c r="S16" s="46"/>
    </row>
    <row r="17" spans="1:19" s="10" customFormat="1" ht="51">
      <c r="A17" s="173"/>
      <c r="B17" s="172"/>
      <c r="C17" s="169"/>
      <c r="D17" s="174"/>
      <c r="E17" s="29" t="s">
        <v>9</v>
      </c>
      <c r="F17" s="115" t="s">
        <v>185</v>
      </c>
      <c r="G17" s="28"/>
      <c r="H17" s="27"/>
      <c r="I17" s="29" t="str">
        <f t="shared" si="0"/>
        <v>TBD</v>
      </c>
      <c r="J17" s="43"/>
      <c r="K17" s="44"/>
      <c r="L17" s="44"/>
      <c r="M17" s="96"/>
      <c r="N17" s="18">
        <f t="shared" ca="1" si="1"/>
        <v>43284</v>
      </c>
      <c r="O17" s="19" t="str">
        <f t="shared" si="2"/>
        <v>To Be Completed</v>
      </c>
      <c r="P17" s="19">
        <f ca="1">(IF(O17="Completed","Completed",K17-N17))</f>
        <v>-43284</v>
      </c>
      <c r="Q17" s="45" t="str">
        <f t="shared" ca="1" si="4"/>
        <v>Late</v>
      </c>
      <c r="R17" s="45" t="str">
        <f t="shared" si="5"/>
        <v>TBD</v>
      </c>
      <c r="S17" s="46"/>
    </row>
    <row r="18" spans="1:19" s="10" customFormat="1" ht="51">
      <c r="A18" s="173" t="s">
        <v>6</v>
      </c>
      <c r="B18" s="170"/>
      <c r="C18" s="169" t="s">
        <v>134</v>
      </c>
      <c r="D18" s="174"/>
      <c r="E18" s="29" t="s">
        <v>9</v>
      </c>
      <c r="F18" s="115" t="s">
        <v>10</v>
      </c>
      <c r="G18" s="28"/>
      <c r="H18" s="27"/>
      <c r="I18" s="29" t="str">
        <f t="shared" si="0"/>
        <v>TBD</v>
      </c>
      <c r="J18" s="43"/>
      <c r="K18" s="44"/>
      <c r="L18" s="44"/>
      <c r="M18" s="96"/>
      <c r="N18" s="18">
        <f t="shared" ca="1" si="1"/>
        <v>43284</v>
      </c>
      <c r="O18" s="19" t="str">
        <f t="shared" si="2"/>
        <v>To Be Completed</v>
      </c>
      <c r="P18" s="19">
        <f ca="1">(IF(O18="Completed","Completed",K18-N18))</f>
        <v>-43284</v>
      </c>
      <c r="Q18" s="45" t="str">
        <f t="shared" ca="1" si="4"/>
        <v>Late</v>
      </c>
      <c r="R18" s="45" t="str">
        <f t="shared" si="5"/>
        <v>TBD</v>
      </c>
      <c r="S18" s="46"/>
    </row>
    <row r="19" spans="1:19" s="10" customFormat="1" ht="51">
      <c r="A19" s="173"/>
      <c r="B19" s="171"/>
      <c r="C19" s="169"/>
      <c r="D19" s="174"/>
      <c r="E19" s="29" t="s">
        <v>9</v>
      </c>
      <c r="F19" s="115" t="s">
        <v>11</v>
      </c>
      <c r="G19" s="28"/>
      <c r="H19" s="27"/>
      <c r="I19" s="29" t="str">
        <f t="shared" si="0"/>
        <v>TBD</v>
      </c>
      <c r="J19" s="43"/>
      <c r="K19" s="44"/>
      <c r="L19" s="44"/>
      <c r="M19" s="96"/>
      <c r="N19" s="18">
        <f t="shared" ca="1" si="1"/>
        <v>43284</v>
      </c>
      <c r="O19" s="19" t="str">
        <f t="shared" si="2"/>
        <v>To Be Completed</v>
      </c>
      <c r="P19" s="19">
        <f ca="1">(IF(O19="Completed","Completed",K19-N19))</f>
        <v>-43284</v>
      </c>
      <c r="Q19" s="45" t="str">
        <f t="shared" ca="1" si="4"/>
        <v>Late</v>
      </c>
      <c r="R19" s="45" t="str">
        <f t="shared" si="5"/>
        <v>TBD</v>
      </c>
      <c r="S19" s="46"/>
    </row>
    <row r="20" spans="1:19" s="10" customFormat="1" ht="76.5">
      <c r="A20" s="173"/>
      <c r="B20" s="172"/>
      <c r="C20" s="169"/>
      <c r="D20" s="174"/>
      <c r="E20" s="29" t="s">
        <v>9</v>
      </c>
      <c r="F20" s="115" t="s">
        <v>190</v>
      </c>
      <c r="G20" s="28"/>
      <c r="H20" s="27"/>
      <c r="I20" s="29" t="str">
        <f t="shared" si="0"/>
        <v>TBD</v>
      </c>
      <c r="J20" s="43"/>
      <c r="K20" s="44"/>
      <c r="L20" s="44"/>
      <c r="M20" s="96"/>
      <c r="N20" s="18">
        <f t="shared" ca="1" si="1"/>
        <v>43284</v>
      </c>
      <c r="O20" s="19" t="str">
        <f t="shared" si="2"/>
        <v>To Be Completed</v>
      </c>
      <c r="P20" s="19">
        <f t="shared" ca="1" si="3"/>
        <v>-43284</v>
      </c>
      <c r="Q20" s="45" t="str">
        <f t="shared" ca="1" si="4"/>
        <v>Late</v>
      </c>
      <c r="R20" s="45" t="str">
        <f t="shared" si="5"/>
        <v>TBD</v>
      </c>
      <c r="S20" s="46"/>
    </row>
    <row r="21" spans="1:19" s="10" customFormat="1" ht="38.25">
      <c r="A21" s="166" t="s">
        <v>6</v>
      </c>
      <c r="B21" s="171"/>
      <c r="C21" s="169" t="s">
        <v>135</v>
      </c>
      <c r="D21" s="174"/>
      <c r="E21" s="29" t="s">
        <v>9</v>
      </c>
      <c r="F21" s="115" t="s">
        <v>188</v>
      </c>
      <c r="G21" s="28"/>
      <c r="H21" s="27"/>
      <c r="I21" s="29" t="str">
        <f t="shared" si="0"/>
        <v>TBD</v>
      </c>
      <c r="J21" s="43"/>
      <c r="K21" s="44"/>
      <c r="L21" s="44"/>
      <c r="M21" s="96"/>
      <c r="N21" s="18">
        <f t="shared" ca="1" si="1"/>
        <v>43284</v>
      </c>
      <c r="O21" s="19" t="str">
        <f t="shared" si="2"/>
        <v>To Be Completed</v>
      </c>
      <c r="P21" s="19">
        <f t="shared" ca="1" si="3"/>
        <v>-43284</v>
      </c>
      <c r="Q21" s="45" t="str">
        <f t="shared" ca="1" si="4"/>
        <v>Late</v>
      </c>
      <c r="R21" s="45" t="str">
        <f t="shared" si="5"/>
        <v>TBD</v>
      </c>
      <c r="S21" s="46"/>
    </row>
    <row r="22" spans="1:19" s="10" customFormat="1" ht="89.25">
      <c r="A22" s="167"/>
      <c r="B22" s="171"/>
      <c r="C22" s="169"/>
      <c r="D22" s="174"/>
      <c r="E22" s="29" t="s">
        <v>9</v>
      </c>
      <c r="F22" s="115" t="s">
        <v>12</v>
      </c>
      <c r="G22" s="28"/>
      <c r="H22" s="27"/>
      <c r="I22" s="29" t="str">
        <f t="shared" si="0"/>
        <v>TBD</v>
      </c>
      <c r="J22" s="43"/>
      <c r="K22" s="44"/>
      <c r="L22" s="44"/>
      <c r="M22" s="96"/>
      <c r="N22" s="18">
        <f t="shared" ca="1" si="1"/>
        <v>43284</v>
      </c>
      <c r="O22" s="19" t="str">
        <f t="shared" si="2"/>
        <v>To Be Completed</v>
      </c>
      <c r="P22" s="19">
        <f t="shared" ca="1" si="3"/>
        <v>-43284</v>
      </c>
      <c r="Q22" s="45" t="str">
        <f t="shared" ca="1" si="4"/>
        <v>Late</v>
      </c>
      <c r="R22" s="45" t="str">
        <f t="shared" si="5"/>
        <v>TBD</v>
      </c>
      <c r="S22" s="46"/>
    </row>
    <row r="23" spans="1:19" s="10" customFormat="1" ht="102">
      <c r="A23" s="167"/>
      <c r="B23" s="171"/>
      <c r="C23" s="169"/>
      <c r="D23" s="174"/>
      <c r="E23" s="29" t="s">
        <v>9</v>
      </c>
      <c r="F23" s="115" t="s">
        <v>13</v>
      </c>
      <c r="G23" s="28"/>
      <c r="H23" s="27"/>
      <c r="I23" s="29" t="str">
        <f t="shared" si="0"/>
        <v>TBD</v>
      </c>
      <c r="J23" s="43"/>
      <c r="K23" s="44"/>
      <c r="L23" s="44"/>
      <c r="M23" s="96"/>
      <c r="N23" s="18">
        <f t="shared" ca="1" si="1"/>
        <v>43284</v>
      </c>
      <c r="O23" s="19" t="str">
        <f t="shared" si="2"/>
        <v>To Be Completed</v>
      </c>
      <c r="P23" s="19">
        <f t="shared" ca="1" si="3"/>
        <v>-43284</v>
      </c>
      <c r="Q23" s="45" t="str">
        <f t="shared" ca="1" si="4"/>
        <v>Late</v>
      </c>
      <c r="R23" s="45" t="str">
        <f t="shared" si="5"/>
        <v>TBD</v>
      </c>
      <c r="S23" s="46"/>
    </row>
    <row r="24" spans="1:19" s="10" customFormat="1" ht="76.5">
      <c r="A24" s="167"/>
      <c r="B24" s="171"/>
      <c r="C24" s="169"/>
      <c r="D24" s="174"/>
      <c r="E24" s="29" t="s">
        <v>9</v>
      </c>
      <c r="F24" s="115" t="s">
        <v>191</v>
      </c>
      <c r="G24" s="28"/>
      <c r="H24" s="27"/>
      <c r="I24" s="29" t="str">
        <f t="shared" si="0"/>
        <v>TBD</v>
      </c>
      <c r="J24" s="43"/>
      <c r="K24" s="44"/>
      <c r="L24" s="44"/>
      <c r="M24" s="96"/>
      <c r="N24" s="18">
        <f t="shared" ca="1" si="1"/>
        <v>43284</v>
      </c>
      <c r="O24" s="19" t="str">
        <f t="shared" si="2"/>
        <v>To Be Completed</v>
      </c>
      <c r="P24" s="19">
        <f t="shared" ca="1" si="3"/>
        <v>-43284</v>
      </c>
      <c r="Q24" s="45" t="str">
        <f t="shared" ca="1" si="4"/>
        <v>Late</v>
      </c>
      <c r="R24" s="45" t="str">
        <f t="shared" si="5"/>
        <v>TBD</v>
      </c>
      <c r="S24" s="46"/>
    </row>
    <row r="25" spans="1:19" s="10" customFormat="1" ht="63.75">
      <c r="A25" s="181"/>
      <c r="B25" s="172"/>
      <c r="C25" s="169"/>
      <c r="D25" s="174"/>
      <c r="E25" s="29" t="s">
        <v>9</v>
      </c>
      <c r="F25" s="115" t="s">
        <v>14</v>
      </c>
      <c r="G25" s="28"/>
      <c r="H25" s="27"/>
      <c r="I25" s="29" t="str">
        <f t="shared" si="0"/>
        <v>TBD</v>
      </c>
      <c r="J25" s="43"/>
      <c r="K25" s="44"/>
      <c r="L25" s="44"/>
      <c r="M25" s="96"/>
      <c r="N25" s="18">
        <f t="shared" ca="1" si="1"/>
        <v>43284</v>
      </c>
      <c r="O25" s="19" t="str">
        <f t="shared" si="2"/>
        <v>To Be Completed</v>
      </c>
      <c r="P25" s="19">
        <f t="shared" ca="1" si="3"/>
        <v>-43284</v>
      </c>
      <c r="Q25" s="45" t="str">
        <f t="shared" ca="1" si="4"/>
        <v>Late</v>
      </c>
      <c r="R25" s="45" t="str">
        <f t="shared" si="5"/>
        <v>TBD</v>
      </c>
      <c r="S25" s="46"/>
    </row>
    <row r="26" spans="1:19" s="10" customFormat="1" ht="76.5">
      <c r="A26" s="173" t="s">
        <v>6</v>
      </c>
      <c r="B26" s="170"/>
      <c r="C26" s="169" t="s">
        <v>171</v>
      </c>
      <c r="D26" s="174" t="s">
        <v>131</v>
      </c>
      <c r="E26" s="29" t="s">
        <v>9</v>
      </c>
      <c r="F26" s="115" t="s">
        <v>192</v>
      </c>
      <c r="G26" s="28"/>
      <c r="H26" s="27"/>
      <c r="I26" s="29" t="str">
        <f t="shared" si="0"/>
        <v>TBD</v>
      </c>
      <c r="J26" s="43"/>
      <c r="K26" s="44"/>
      <c r="L26" s="44"/>
      <c r="M26" s="96"/>
      <c r="N26" s="18">
        <f t="shared" ca="1" si="1"/>
        <v>43284</v>
      </c>
      <c r="O26" s="19" t="str">
        <f t="shared" si="2"/>
        <v>To Be Completed</v>
      </c>
      <c r="P26" s="19">
        <f t="shared" ca="1" si="3"/>
        <v>-43284</v>
      </c>
      <c r="Q26" s="45" t="str">
        <f t="shared" ca="1" si="4"/>
        <v>Late</v>
      </c>
      <c r="R26" s="45" t="str">
        <f t="shared" si="5"/>
        <v>TBD</v>
      </c>
      <c r="S26" s="46"/>
    </row>
    <row r="27" spans="1:19" s="10" customFormat="1" ht="51">
      <c r="A27" s="173"/>
      <c r="B27" s="171"/>
      <c r="C27" s="169"/>
      <c r="D27" s="174"/>
      <c r="E27" s="29" t="s">
        <v>9</v>
      </c>
      <c r="F27" s="115" t="s">
        <v>15</v>
      </c>
      <c r="G27" s="28"/>
      <c r="H27" s="27"/>
      <c r="I27" s="29" t="str">
        <f t="shared" si="0"/>
        <v>TBD</v>
      </c>
      <c r="J27" s="43"/>
      <c r="K27" s="44"/>
      <c r="L27" s="44"/>
      <c r="M27" s="96"/>
      <c r="N27" s="18">
        <f t="shared" ca="1" si="1"/>
        <v>43284</v>
      </c>
      <c r="O27" s="19" t="str">
        <f t="shared" si="2"/>
        <v>To Be Completed</v>
      </c>
      <c r="P27" s="19">
        <f t="shared" ca="1" si="3"/>
        <v>-43284</v>
      </c>
      <c r="Q27" s="45" t="str">
        <f t="shared" ca="1" si="4"/>
        <v>Late</v>
      </c>
      <c r="R27" s="45" t="str">
        <f t="shared" si="5"/>
        <v>TBD</v>
      </c>
      <c r="S27" s="46"/>
    </row>
    <row r="28" spans="1:19" s="10" customFormat="1" ht="63.75">
      <c r="A28" s="173"/>
      <c r="B28" s="171"/>
      <c r="C28" s="169"/>
      <c r="D28" s="174"/>
      <c r="E28" s="29" t="s">
        <v>9</v>
      </c>
      <c r="F28" s="115" t="s">
        <v>16</v>
      </c>
      <c r="G28" s="28"/>
      <c r="H28" s="27"/>
      <c r="I28" s="29" t="str">
        <f t="shared" si="0"/>
        <v>TBD</v>
      </c>
      <c r="J28" s="43"/>
      <c r="K28" s="44"/>
      <c r="L28" s="44"/>
      <c r="M28" s="96"/>
      <c r="N28" s="18">
        <f t="shared" ca="1" si="1"/>
        <v>43284</v>
      </c>
      <c r="O28" s="19" t="str">
        <f t="shared" si="2"/>
        <v>To Be Completed</v>
      </c>
      <c r="P28" s="19">
        <f t="shared" ca="1" si="3"/>
        <v>-43284</v>
      </c>
      <c r="Q28" s="45" t="str">
        <f t="shared" ca="1" si="4"/>
        <v>Late</v>
      </c>
      <c r="R28" s="45" t="str">
        <f t="shared" si="5"/>
        <v>TBD</v>
      </c>
      <c r="S28" s="46"/>
    </row>
    <row r="29" spans="1:19" s="10" customFormat="1" ht="51">
      <c r="A29" s="173"/>
      <c r="B29" s="171"/>
      <c r="C29" s="169"/>
      <c r="D29" s="174"/>
      <c r="E29" s="29" t="s">
        <v>17</v>
      </c>
      <c r="F29" s="115" t="s">
        <v>95</v>
      </c>
      <c r="G29" s="28"/>
      <c r="H29" s="27"/>
      <c r="I29" s="29" t="str">
        <f t="shared" si="0"/>
        <v>TBD</v>
      </c>
      <c r="J29" s="43"/>
      <c r="K29" s="44"/>
      <c r="L29" s="44"/>
      <c r="M29" s="96"/>
      <c r="N29" s="18">
        <f t="shared" ca="1" si="1"/>
        <v>43284</v>
      </c>
      <c r="O29" s="19" t="str">
        <f t="shared" si="2"/>
        <v>To Be Completed</v>
      </c>
      <c r="P29" s="19">
        <f t="shared" ca="1" si="3"/>
        <v>-43284</v>
      </c>
      <c r="Q29" s="45" t="str">
        <f t="shared" ca="1" si="4"/>
        <v>Late</v>
      </c>
      <c r="R29" s="45" t="str">
        <f t="shared" si="5"/>
        <v>TBD</v>
      </c>
      <c r="S29" s="46"/>
    </row>
    <row r="30" spans="1:19" s="10" customFormat="1" ht="51">
      <c r="A30" s="173"/>
      <c r="B30" s="172"/>
      <c r="C30" s="169"/>
      <c r="D30" s="174"/>
      <c r="E30" s="29" t="s">
        <v>17</v>
      </c>
      <c r="F30" s="115" t="s">
        <v>96</v>
      </c>
      <c r="G30" s="28"/>
      <c r="H30" s="27"/>
      <c r="I30" s="29" t="str">
        <f t="shared" si="0"/>
        <v>TBD</v>
      </c>
      <c r="J30" s="43"/>
      <c r="K30" s="44"/>
      <c r="L30" s="44"/>
      <c r="M30" s="96"/>
      <c r="N30" s="18">
        <f t="shared" ca="1" si="1"/>
        <v>43284</v>
      </c>
      <c r="O30" s="19" t="str">
        <f t="shared" si="2"/>
        <v>To Be Completed</v>
      </c>
      <c r="P30" s="19">
        <f t="shared" ca="1" si="3"/>
        <v>-43284</v>
      </c>
      <c r="Q30" s="45" t="str">
        <f t="shared" ca="1" si="4"/>
        <v>Late</v>
      </c>
      <c r="R30" s="45" t="str">
        <f t="shared" si="5"/>
        <v>TBD</v>
      </c>
      <c r="S30" s="46"/>
    </row>
    <row r="31" spans="1:19" s="10" customFormat="1" ht="102">
      <c r="A31" s="173" t="s">
        <v>6</v>
      </c>
      <c r="B31" s="170"/>
      <c r="C31" s="169" t="s">
        <v>136</v>
      </c>
      <c r="D31" s="174" t="s">
        <v>130</v>
      </c>
      <c r="E31" s="29" t="s">
        <v>17</v>
      </c>
      <c r="F31" s="115" t="s">
        <v>97</v>
      </c>
      <c r="G31" s="28"/>
      <c r="H31" s="27"/>
      <c r="I31" s="29" t="str">
        <f t="shared" si="0"/>
        <v>TBD</v>
      </c>
      <c r="J31" s="43"/>
      <c r="K31" s="44"/>
      <c r="L31" s="44"/>
      <c r="M31" s="96"/>
      <c r="N31" s="18">
        <f t="shared" ca="1" si="1"/>
        <v>43284</v>
      </c>
      <c r="O31" s="19" t="str">
        <f t="shared" si="2"/>
        <v>To Be Completed</v>
      </c>
      <c r="P31" s="19">
        <f t="shared" ca="1" si="3"/>
        <v>-43284</v>
      </c>
      <c r="Q31" s="45" t="str">
        <f t="shared" ca="1" si="4"/>
        <v>Late</v>
      </c>
      <c r="R31" s="45" t="str">
        <f t="shared" si="5"/>
        <v>TBD</v>
      </c>
      <c r="S31" s="46"/>
    </row>
    <row r="32" spans="1:19" s="10" customFormat="1" ht="102">
      <c r="A32" s="173"/>
      <c r="B32" s="172"/>
      <c r="C32" s="169"/>
      <c r="D32" s="174"/>
      <c r="E32" s="29" t="s">
        <v>17</v>
      </c>
      <c r="F32" s="115" t="s">
        <v>20</v>
      </c>
      <c r="G32" s="28"/>
      <c r="H32" s="27"/>
      <c r="I32" s="29" t="str">
        <f t="shared" si="0"/>
        <v>TBD</v>
      </c>
      <c r="J32" s="43"/>
      <c r="K32" s="44"/>
      <c r="L32" s="44"/>
      <c r="M32" s="96"/>
      <c r="N32" s="18">
        <f t="shared" ca="1" si="1"/>
        <v>43284</v>
      </c>
      <c r="O32" s="19" t="str">
        <f t="shared" si="2"/>
        <v>To Be Completed</v>
      </c>
      <c r="P32" s="19">
        <f t="shared" ca="1" si="3"/>
        <v>-43284</v>
      </c>
      <c r="Q32" s="45" t="str">
        <f t="shared" ca="1" si="4"/>
        <v>Late</v>
      </c>
      <c r="R32" s="45" t="str">
        <f t="shared" si="5"/>
        <v>TBD</v>
      </c>
      <c r="S32" s="46"/>
    </row>
    <row r="33" spans="1:19" s="10" customFormat="1" ht="38.25">
      <c r="A33" s="173" t="s">
        <v>6</v>
      </c>
      <c r="B33" s="170"/>
      <c r="C33" s="169" t="s">
        <v>137</v>
      </c>
      <c r="D33" s="174"/>
      <c r="E33" s="29" t="s">
        <v>9</v>
      </c>
      <c r="F33" s="115" t="s">
        <v>21</v>
      </c>
      <c r="G33" s="28"/>
      <c r="H33" s="27"/>
      <c r="I33" s="29" t="str">
        <f t="shared" si="0"/>
        <v>TBD</v>
      </c>
      <c r="J33" s="43"/>
      <c r="K33" s="44"/>
      <c r="L33" s="44"/>
      <c r="M33" s="96"/>
      <c r="N33" s="18">
        <f t="shared" ca="1" si="1"/>
        <v>43284</v>
      </c>
      <c r="O33" s="19" t="str">
        <f t="shared" si="2"/>
        <v>To Be Completed</v>
      </c>
      <c r="P33" s="19">
        <f t="shared" ca="1" si="3"/>
        <v>-43284</v>
      </c>
      <c r="Q33" s="45" t="str">
        <f t="shared" ca="1" si="4"/>
        <v>Late</v>
      </c>
      <c r="R33" s="45" t="str">
        <f t="shared" si="5"/>
        <v>TBD</v>
      </c>
      <c r="S33" s="46"/>
    </row>
    <row r="34" spans="1:19" s="10" customFormat="1" ht="38.25">
      <c r="A34" s="173"/>
      <c r="B34" s="171"/>
      <c r="C34" s="169"/>
      <c r="D34" s="174"/>
      <c r="E34" s="29" t="s">
        <v>9</v>
      </c>
      <c r="F34" s="115" t="s">
        <v>22</v>
      </c>
      <c r="G34" s="28"/>
      <c r="H34" s="27"/>
      <c r="I34" s="29" t="str">
        <f t="shared" si="0"/>
        <v>TBD</v>
      </c>
      <c r="J34" s="43"/>
      <c r="K34" s="44"/>
      <c r="L34" s="44"/>
      <c r="M34" s="96"/>
      <c r="N34" s="18">
        <f t="shared" ca="1" si="1"/>
        <v>43284</v>
      </c>
      <c r="O34" s="19" t="str">
        <f t="shared" si="2"/>
        <v>To Be Completed</v>
      </c>
      <c r="P34" s="19">
        <f t="shared" ca="1" si="3"/>
        <v>-43284</v>
      </c>
      <c r="Q34" s="45" t="str">
        <f t="shared" ca="1" si="4"/>
        <v>Late</v>
      </c>
      <c r="R34" s="45" t="str">
        <f t="shared" si="5"/>
        <v>TBD</v>
      </c>
      <c r="S34" s="46"/>
    </row>
    <row r="35" spans="1:19" s="10" customFormat="1" ht="38.25">
      <c r="A35" s="173"/>
      <c r="B35" s="172"/>
      <c r="C35" s="169"/>
      <c r="D35" s="174"/>
      <c r="E35" s="29" t="s">
        <v>9</v>
      </c>
      <c r="F35" s="115" t="s">
        <v>23</v>
      </c>
      <c r="G35" s="28"/>
      <c r="H35" s="27"/>
      <c r="I35" s="29" t="str">
        <f t="shared" si="0"/>
        <v>TBD</v>
      </c>
      <c r="J35" s="43"/>
      <c r="K35" s="44"/>
      <c r="L35" s="44"/>
      <c r="M35" s="96"/>
      <c r="N35" s="18">
        <f t="shared" ca="1" si="1"/>
        <v>43284</v>
      </c>
      <c r="O35" s="19" t="str">
        <f t="shared" si="2"/>
        <v>To Be Completed</v>
      </c>
      <c r="P35" s="19">
        <f t="shared" ca="1" si="3"/>
        <v>-43284</v>
      </c>
      <c r="Q35" s="45" t="str">
        <f t="shared" ca="1" si="4"/>
        <v>Late</v>
      </c>
      <c r="R35" s="45" t="str">
        <f t="shared" si="5"/>
        <v>TBD</v>
      </c>
      <c r="S35" s="46"/>
    </row>
    <row r="36" spans="1:19" s="10" customFormat="1" ht="114.75">
      <c r="A36" s="166" t="s">
        <v>6</v>
      </c>
      <c r="B36" s="170"/>
      <c r="C36" s="163" t="s">
        <v>138</v>
      </c>
      <c r="D36" s="160" t="s">
        <v>193</v>
      </c>
      <c r="E36" s="29" t="s">
        <v>9</v>
      </c>
      <c r="F36" s="115" t="s">
        <v>72</v>
      </c>
      <c r="G36" s="28"/>
      <c r="H36" s="27"/>
      <c r="I36" s="29" t="str">
        <f t="shared" si="0"/>
        <v>TBD</v>
      </c>
      <c r="J36" s="43"/>
      <c r="K36" s="44"/>
      <c r="L36" s="44"/>
      <c r="M36" s="96"/>
      <c r="N36" s="18">
        <f t="shared" ca="1" si="1"/>
        <v>43284</v>
      </c>
      <c r="O36" s="19" t="str">
        <f t="shared" si="2"/>
        <v>To Be Completed</v>
      </c>
      <c r="P36" s="19">
        <f t="shared" ca="1" si="3"/>
        <v>-43284</v>
      </c>
      <c r="Q36" s="45" t="str">
        <f t="shared" ca="1" si="4"/>
        <v>Late</v>
      </c>
      <c r="R36" s="45" t="str">
        <f t="shared" si="5"/>
        <v>TBD</v>
      </c>
      <c r="S36" s="46"/>
    </row>
    <row r="37" spans="1:19" s="10" customFormat="1" ht="63.75">
      <c r="A37" s="167"/>
      <c r="B37" s="171"/>
      <c r="C37" s="164"/>
      <c r="D37" s="161"/>
      <c r="E37" s="29" t="s">
        <v>9</v>
      </c>
      <c r="F37" s="115" t="s">
        <v>24</v>
      </c>
      <c r="G37" s="28"/>
      <c r="H37" s="27"/>
      <c r="I37" s="29" t="str">
        <f t="shared" si="0"/>
        <v>TBD</v>
      </c>
      <c r="J37" s="43"/>
      <c r="K37" s="44"/>
      <c r="L37" s="44"/>
      <c r="M37" s="96"/>
      <c r="N37" s="18">
        <f t="shared" ca="1" si="1"/>
        <v>43284</v>
      </c>
      <c r="O37" s="19" t="str">
        <f t="shared" si="2"/>
        <v>To Be Completed</v>
      </c>
      <c r="P37" s="19">
        <f t="shared" ca="1" si="3"/>
        <v>-43284</v>
      </c>
      <c r="Q37" s="45" t="str">
        <f t="shared" ca="1" si="4"/>
        <v>Late</v>
      </c>
      <c r="R37" s="45" t="str">
        <f t="shared" si="5"/>
        <v>TBD</v>
      </c>
      <c r="S37" s="46"/>
    </row>
    <row r="38" spans="1:19" s="10" customFormat="1" ht="63.75">
      <c r="A38" s="167"/>
      <c r="B38" s="171"/>
      <c r="C38" s="164"/>
      <c r="D38" s="161"/>
      <c r="E38" s="29" t="s">
        <v>9</v>
      </c>
      <c r="F38" s="115" t="s">
        <v>194</v>
      </c>
      <c r="G38" s="28"/>
      <c r="H38" s="27"/>
      <c r="I38" s="29" t="str">
        <f t="shared" si="0"/>
        <v>TBD</v>
      </c>
      <c r="J38" s="43"/>
      <c r="K38" s="44"/>
      <c r="L38" s="44"/>
      <c r="M38" s="96"/>
      <c r="N38" s="18">
        <f t="shared" ca="1" si="1"/>
        <v>43284</v>
      </c>
      <c r="O38" s="19" t="str">
        <f t="shared" si="2"/>
        <v>To Be Completed</v>
      </c>
      <c r="P38" s="19">
        <f t="shared" ca="1" si="3"/>
        <v>-43284</v>
      </c>
      <c r="Q38" s="45" t="str">
        <f t="shared" ca="1" si="4"/>
        <v>Late</v>
      </c>
      <c r="R38" s="45" t="str">
        <f t="shared" si="5"/>
        <v>TBD</v>
      </c>
      <c r="S38" s="46"/>
    </row>
    <row r="39" spans="1:19" s="10" customFormat="1" ht="63.75">
      <c r="A39" s="167"/>
      <c r="B39" s="171"/>
      <c r="C39" s="164"/>
      <c r="D39" s="161"/>
      <c r="E39" s="29" t="s">
        <v>9</v>
      </c>
      <c r="F39" s="115" t="s">
        <v>25</v>
      </c>
      <c r="G39" s="28"/>
      <c r="H39" s="27"/>
      <c r="I39" s="29" t="str">
        <f t="shared" si="0"/>
        <v>TBD</v>
      </c>
      <c r="J39" s="43"/>
      <c r="K39" s="44"/>
      <c r="L39" s="44"/>
      <c r="M39" s="96"/>
      <c r="N39" s="18">
        <f t="shared" ca="1" si="1"/>
        <v>43284</v>
      </c>
      <c r="O39" s="19" t="str">
        <f t="shared" si="2"/>
        <v>To Be Completed</v>
      </c>
      <c r="P39" s="19">
        <f t="shared" ca="1" si="3"/>
        <v>-43284</v>
      </c>
      <c r="Q39" s="45" t="str">
        <f t="shared" ca="1" si="4"/>
        <v>Late</v>
      </c>
      <c r="R39" s="45" t="str">
        <f t="shared" si="5"/>
        <v>TBD</v>
      </c>
      <c r="S39" s="46"/>
    </row>
    <row r="40" spans="1:19" s="10" customFormat="1" ht="63.75">
      <c r="A40" s="167"/>
      <c r="B40" s="171"/>
      <c r="C40" s="164"/>
      <c r="D40" s="161"/>
      <c r="E40" s="29" t="s">
        <v>9</v>
      </c>
      <c r="F40" s="115" t="s">
        <v>92</v>
      </c>
      <c r="G40" s="28"/>
      <c r="H40" s="27"/>
      <c r="I40" s="29" t="str">
        <f t="shared" si="0"/>
        <v>TBD</v>
      </c>
      <c r="J40" s="43"/>
      <c r="K40" s="44"/>
      <c r="L40" s="44"/>
      <c r="M40" s="96"/>
      <c r="N40" s="18">
        <f t="shared" ca="1" si="1"/>
        <v>43284</v>
      </c>
      <c r="O40" s="19" t="str">
        <f t="shared" si="2"/>
        <v>To Be Completed</v>
      </c>
      <c r="P40" s="19">
        <f t="shared" ca="1" si="3"/>
        <v>-43284</v>
      </c>
      <c r="Q40" s="45" t="str">
        <f t="shared" ca="1" si="4"/>
        <v>Late</v>
      </c>
      <c r="R40" s="45" t="str">
        <f t="shared" si="5"/>
        <v>TBD</v>
      </c>
      <c r="S40" s="46"/>
    </row>
    <row r="41" spans="1:19" s="10" customFormat="1" ht="63.75">
      <c r="A41" s="168"/>
      <c r="B41" s="165"/>
      <c r="C41" s="165"/>
      <c r="D41" s="162"/>
      <c r="E41" s="29" t="s">
        <v>9</v>
      </c>
      <c r="F41" s="115" t="s">
        <v>195</v>
      </c>
      <c r="G41" s="28"/>
      <c r="H41" s="27"/>
      <c r="I41" s="29" t="str">
        <f t="shared" si="0"/>
        <v>TBD</v>
      </c>
      <c r="J41" s="43"/>
      <c r="K41" s="44"/>
      <c r="L41" s="44"/>
      <c r="M41" s="96"/>
      <c r="N41" s="18">
        <f t="shared" ca="1" si="1"/>
        <v>43284</v>
      </c>
      <c r="O41" s="19" t="str">
        <f t="shared" si="2"/>
        <v>To Be Completed</v>
      </c>
      <c r="P41" s="19">
        <f t="shared" ca="1" si="3"/>
        <v>-43284</v>
      </c>
      <c r="Q41" s="45" t="str">
        <f t="shared" ca="1" si="4"/>
        <v>Late</v>
      </c>
      <c r="R41" s="45" t="str">
        <f t="shared" si="5"/>
        <v>TBD</v>
      </c>
      <c r="S41" s="46"/>
    </row>
    <row r="42" spans="1:19" s="10" customFormat="1" ht="38.25">
      <c r="A42" s="173" t="s">
        <v>6</v>
      </c>
      <c r="B42" s="170"/>
      <c r="C42" s="169" t="s">
        <v>139</v>
      </c>
      <c r="D42" s="174"/>
      <c r="E42" s="29" t="s">
        <v>9</v>
      </c>
      <c r="F42" s="115" t="s">
        <v>26</v>
      </c>
      <c r="G42" s="28"/>
      <c r="H42" s="27"/>
      <c r="I42" s="29" t="str">
        <f t="shared" si="0"/>
        <v>TBD</v>
      </c>
      <c r="J42" s="43"/>
      <c r="K42" s="44"/>
      <c r="L42" s="44"/>
      <c r="M42" s="96"/>
      <c r="N42" s="18">
        <f t="shared" ca="1" si="1"/>
        <v>43284</v>
      </c>
      <c r="O42" s="19" t="str">
        <f t="shared" si="2"/>
        <v>To Be Completed</v>
      </c>
      <c r="P42" s="19">
        <f t="shared" ca="1" si="3"/>
        <v>-43284</v>
      </c>
      <c r="Q42" s="45" t="str">
        <f t="shared" ca="1" si="4"/>
        <v>Late</v>
      </c>
      <c r="R42" s="45" t="str">
        <f t="shared" si="5"/>
        <v>TBD</v>
      </c>
      <c r="S42" s="46"/>
    </row>
    <row r="43" spans="1:19" s="10" customFormat="1" ht="63.75">
      <c r="A43" s="173"/>
      <c r="B43" s="172"/>
      <c r="C43" s="169"/>
      <c r="D43" s="174"/>
      <c r="E43" s="29" t="s">
        <v>9</v>
      </c>
      <c r="F43" s="115" t="s">
        <v>27</v>
      </c>
      <c r="G43" s="28"/>
      <c r="H43" s="27"/>
      <c r="I43" s="29" t="str">
        <f t="shared" si="0"/>
        <v>TBD</v>
      </c>
      <c r="J43" s="43"/>
      <c r="K43" s="44"/>
      <c r="L43" s="44"/>
      <c r="M43" s="96"/>
      <c r="N43" s="18">
        <f t="shared" ca="1" si="1"/>
        <v>43284</v>
      </c>
      <c r="O43" s="19" t="str">
        <f t="shared" si="2"/>
        <v>To Be Completed</v>
      </c>
      <c r="P43" s="19">
        <f t="shared" ca="1" si="3"/>
        <v>-43284</v>
      </c>
      <c r="Q43" s="45" t="str">
        <f t="shared" ca="1" si="4"/>
        <v>Late</v>
      </c>
      <c r="R43" s="45" t="str">
        <f t="shared" si="5"/>
        <v>TBD</v>
      </c>
      <c r="S43" s="46"/>
    </row>
    <row r="44" spans="1:19" s="10" customFormat="1" ht="280.5">
      <c r="A44" s="173" t="s">
        <v>6</v>
      </c>
      <c r="B44" s="170"/>
      <c r="C44" s="169" t="s">
        <v>140</v>
      </c>
      <c r="D44" s="174" t="s">
        <v>207</v>
      </c>
      <c r="E44" s="29" t="s">
        <v>9</v>
      </c>
      <c r="F44" s="115" t="s">
        <v>196</v>
      </c>
      <c r="G44" s="28"/>
      <c r="H44" s="27" t="s">
        <v>208</v>
      </c>
      <c r="I44" s="29" t="str">
        <f t="shared" si="0"/>
        <v>TBD</v>
      </c>
      <c r="J44" s="43"/>
      <c r="K44" s="44"/>
      <c r="L44" s="44"/>
      <c r="M44" s="96"/>
      <c r="N44" s="18">
        <f t="shared" ca="1" si="1"/>
        <v>43284</v>
      </c>
      <c r="O44" s="19" t="str">
        <f t="shared" si="2"/>
        <v>To Be Completed</v>
      </c>
      <c r="P44" s="19">
        <f t="shared" ca="1" si="3"/>
        <v>-43284</v>
      </c>
      <c r="Q44" s="45" t="str">
        <f t="shared" ca="1" si="4"/>
        <v>Late</v>
      </c>
      <c r="R44" s="45" t="str">
        <f t="shared" si="5"/>
        <v>TBD</v>
      </c>
      <c r="S44" s="46"/>
    </row>
    <row r="45" spans="1:19" s="10" customFormat="1" ht="165.75">
      <c r="A45" s="173"/>
      <c r="B45" s="171"/>
      <c r="C45" s="169"/>
      <c r="D45" s="174"/>
      <c r="E45" s="29" t="s">
        <v>9</v>
      </c>
      <c r="F45" s="115" t="s">
        <v>28</v>
      </c>
      <c r="G45" s="28"/>
      <c r="H45" s="27"/>
      <c r="I45" s="29" t="str">
        <f t="shared" si="0"/>
        <v>TBD</v>
      </c>
      <c r="J45" s="43"/>
      <c r="K45" s="44"/>
      <c r="L45" s="44"/>
      <c r="M45" s="96"/>
      <c r="N45" s="18">
        <f t="shared" ca="1" si="1"/>
        <v>43284</v>
      </c>
      <c r="O45" s="19" t="str">
        <f t="shared" si="2"/>
        <v>To Be Completed</v>
      </c>
      <c r="P45" s="19">
        <f t="shared" ca="1" si="3"/>
        <v>-43284</v>
      </c>
      <c r="Q45" s="45" t="str">
        <f t="shared" ca="1" si="4"/>
        <v>Late</v>
      </c>
      <c r="R45" s="45" t="str">
        <f t="shared" si="5"/>
        <v>TBD</v>
      </c>
      <c r="S45" s="46"/>
    </row>
    <row r="46" spans="1:19" s="10" customFormat="1" ht="114.75">
      <c r="A46" s="173"/>
      <c r="B46" s="172"/>
      <c r="C46" s="169"/>
      <c r="D46" s="174"/>
      <c r="E46" s="29" t="s">
        <v>9</v>
      </c>
      <c r="F46" s="115" t="s">
        <v>209</v>
      </c>
      <c r="G46" s="28"/>
      <c r="H46" s="27"/>
      <c r="I46" s="29" t="str">
        <f t="shared" si="0"/>
        <v>TBD</v>
      </c>
      <c r="J46" s="43"/>
      <c r="K46" s="44"/>
      <c r="L46" s="44"/>
      <c r="M46" s="96"/>
      <c r="N46" s="18">
        <f t="shared" ca="1" si="1"/>
        <v>43284</v>
      </c>
      <c r="O46" s="19" t="str">
        <f t="shared" si="2"/>
        <v>To Be Completed</v>
      </c>
      <c r="P46" s="19">
        <f t="shared" ca="1" si="3"/>
        <v>-43284</v>
      </c>
      <c r="Q46" s="45" t="str">
        <f t="shared" ca="1" si="4"/>
        <v>Late</v>
      </c>
      <c r="R46" s="45" t="str">
        <f t="shared" si="5"/>
        <v>TBD</v>
      </c>
      <c r="S46" s="46"/>
    </row>
    <row r="47" spans="1:19" s="10" customFormat="1" ht="76.5">
      <c r="A47" s="173" t="s">
        <v>6</v>
      </c>
      <c r="B47" s="170"/>
      <c r="C47" s="169" t="s">
        <v>172</v>
      </c>
      <c r="D47" s="174" t="s">
        <v>132</v>
      </c>
      <c r="E47" s="29" t="s">
        <v>9</v>
      </c>
      <c r="F47" s="115" t="s">
        <v>29</v>
      </c>
      <c r="G47" s="28"/>
      <c r="H47" s="27"/>
      <c r="I47" s="29" t="str">
        <f t="shared" si="0"/>
        <v>TBD</v>
      </c>
      <c r="J47" s="43"/>
      <c r="K47" s="44"/>
      <c r="L47" s="44"/>
      <c r="M47" s="96"/>
      <c r="N47" s="18">
        <f t="shared" ca="1" si="1"/>
        <v>43284</v>
      </c>
      <c r="O47" s="19" t="str">
        <f t="shared" ref="O47:O66" si="6">IF(ISERROR(DATEVALUE(TEXT(L47,"DD/MM/YYYY"))),"To Be Completed","Completed")</f>
        <v>To Be Completed</v>
      </c>
      <c r="P47" s="19">
        <f t="shared" ref="P47:P66" ca="1" si="7">(IF(O47="Completed","Completed",K47-N47))</f>
        <v>-43284</v>
      </c>
      <c r="Q47" s="45" t="str">
        <f t="shared" ref="Q47:Q66" ca="1" si="8">IF(O47="Completed","Completed",IF(P47&gt;0,"Not Yet Due",(IF(P47&lt;0,"Late",IF(J47="","n/a","")))))</f>
        <v>Late</v>
      </c>
      <c r="R47" s="45" t="str">
        <f t="shared" ref="R47:R66" si="9">IF(I47="TBD","TBD",IF(I47="No","No Action Required",IF(I47="Yes",Q47,"TBD")))</f>
        <v>TBD</v>
      </c>
      <c r="S47" s="46"/>
    </row>
    <row r="48" spans="1:19" s="10" customFormat="1" ht="51">
      <c r="A48" s="173"/>
      <c r="B48" s="171"/>
      <c r="C48" s="169"/>
      <c r="D48" s="174"/>
      <c r="E48" s="29" t="s">
        <v>9</v>
      </c>
      <c r="F48" s="115" t="s">
        <v>98</v>
      </c>
      <c r="G48" s="28"/>
      <c r="H48" s="27"/>
      <c r="I48" s="29" t="str">
        <f t="shared" si="0"/>
        <v>TBD</v>
      </c>
      <c r="J48" s="43"/>
      <c r="K48" s="44"/>
      <c r="L48" s="44"/>
      <c r="M48" s="96"/>
      <c r="N48" s="18">
        <f t="shared" ca="1" si="1"/>
        <v>43284</v>
      </c>
      <c r="O48" s="19" t="str">
        <f t="shared" si="6"/>
        <v>To Be Completed</v>
      </c>
      <c r="P48" s="19">
        <f t="shared" ca="1" si="7"/>
        <v>-43284</v>
      </c>
      <c r="Q48" s="45" t="str">
        <f t="shared" ca="1" si="8"/>
        <v>Late</v>
      </c>
      <c r="R48" s="45" t="str">
        <f t="shared" si="9"/>
        <v>TBD</v>
      </c>
      <c r="S48" s="46"/>
    </row>
    <row r="49" spans="1:19" s="10" customFormat="1" ht="102">
      <c r="A49" s="173"/>
      <c r="B49" s="171"/>
      <c r="C49" s="169"/>
      <c r="D49" s="174"/>
      <c r="E49" s="29" t="s">
        <v>9</v>
      </c>
      <c r="F49" s="115" t="s">
        <v>99</v>
      </c>
      <c r="G49" s="28"/>
      <c r="H49" s="27"/>
      <c r="I49" s="29" t="str">
        <f t="shared" si="0"/>
        <v>TBD</v>
      </c>
      <c r="J49" s="43"/>
      <c r="K49" s="44"/>
      <c r="L49" s="44"/>
      <c r="M49" s="96"/>
      <c r="N49" s="18">
        <f t="shared" ca="1" si="1"/>
        <v>43284</v>
      </c>
      <c r="O49" s="19" t="str">
        <f t="shared" si="6"/>
        <v>To Be Completed</v>
      </c>
      <c r="P49" s="19">
        <f t="shared" ca="1" si="7"/>
        <v>-43284</v>
      </c>
      <c r="Q49" s="45" t="str">
        <f t="shared" ca="1" si="8"/>
        <v>Late</v>
      </c>
      <c r="R49" s="45" t="str">
        <f t="shared" si="9"/>
        <v>TBD</v>
      </c>
      <c r="S49" s="46"/>
    </row>
    <row r="50" spans="1:19" s="10" customFormat="1" ht="76.5">
      <c r="A50" s="173"/>
      <c r="B50" s="172"/>
      <c r="C50" s="169"/>
      <c r="D50" s="174"/>
      <c r="E50" s="29" t="s">
        <v>17</v>
      </c>
      <c r="F50" s="115" t="s">
        <v>100</v>
      </c>
      <c r="G50" s="28"/>
      <c r="H50" s="27"/>
      <c r="I50" s="29" t="str">
        <f t="shared" si="0"/>
        <v>TBD</v>
      </c>
      <c r="J50" s="43"/>
      <c r="K50" s="44"/>
      <c r="L50" s="44"/>
      <c r="M50" s="96"/>
      <c r="N50" s="18">
        <f t="shared" ca="1" si="1"/>
        <v>43284</v>
      </c>
      <c r="O50" s="19" t="str">
        <f t="shared" si="6"/>
        <v>To Be Completed</v>
      </c>
      <c r="P50" s="19">
        <f t="shared" ca="1" si="7"/>
        <v>-43284</v>
      </c>
      <c r="Q50" s="45" t="str">
        <f t="shared" ca="1" si="8"/>
        <v>Late</v>
      </c>
      <c r="R50" s="45" t="str">
        <f t="shared" si="9"/>
        <v>TBD</v>
      </c>
      <c r="S50" s="46"/>
    </row>
    <row r="51" spans="1:19" s="10" customFormat="1" ht="102">
      <c r="A51" s="80" t="s">
        <v>6</v>
      </c>
      <c r="B51" s="87"/>
      <c r="C51" s="81" t="s">
        <v>141</v>
      </c>
      <c r="D51" s="54"/>
      <c r="E51" s="29" t="s">
        <v>17</v>
      </c>
      <c r="F51" s="115" t="s">
        <v>197</v>
      </c>
      <c r="G51" s="28"/>
      <c r="H51" s="27"/>
      <c r="I51" s="29" t="str">
        <f t="shared" si="0"/>
        <v>TBD</v>
      </c>
      <c r="J51" s="43"/>
      <c r="K51" s="44"/>
      <c r="L51" s="44"/>
      <c r="M51" s="96"/>
      <c r="N51" s="18">
        <f t="shared" ca="1" si="1"/>
        <v>43284</v>
      </c>
      <c r="O51" s="19" t="str">
        <f t="shared" si="6"/>
        <v>To Be Completed</v>
      </c>
      <c r="P51" s="19">
        <f t="shared" ca="1" si="7"/>
        <v>-43284</v>
      </c>
      <c r="Q51" s="45" t="str">
        <f t="shared" ca="1" si="8"/>
        <v>Late</v>
      </c>
      <c r="R51" s="45" t="str">
        <f t="shared" si="9"/>
        <v>TBD</v>
      </c>
      <c r="S51" s="46"/>
    </row>
    <row r="52" spans="1:19" s="10" customFormat="1" ht="293.25">
      <c r="A52" s="166" t="s">
        <v>6</v>
      </c>
      <c r="B52" s="170"/>
      <c r="C52" s="163" t="s">
        <v>210</v>
      </c>
      <c r="D52" s="160"/>
      <c r="E52" s="29" t="s">
        <v>17</v>
      </c>
      <c r="F52" s="115" t="s">
        <v>30</v>
      </c>
      <c r="G52" s="28"/>
      <c r="H52" s="27"/>
      <c r="I52" s="29" t="str">
        <f t="shared" si="0"/>
        <v>TBD</v>
      </c>
      <c r="J52" s="43"/>
      <c r="K52" s="44"/>
      <c r="L52" s="44"/>
      <c r="M52" s="96"/>
      <c r="N52" s="18">
        <f t="shared" ca="1" si="1"/>
        <v>43284</v>
      </c>
      <c r="O52" s="19" t="str">
        <f t="shared" si="6"/>
        <v>To Be Completed</v>
      </c>
      <c r="P52" s="19">
        <f t="shared" ca="1" si="7"/>
        <v>-43284</v>
      </c>
      <c r="Q52" s="45" t="str">
        <f t="shared" ca="1" si="8"/>
        <v>Late</v>
      </c>
      <c r="R52" s="45" t="str">
        <f t="shared" si="9"/>
        <v>TBD</v>
      </c>
      <c r="S52" s="46"/>
    </row>
    <row r="53" spans="1:19" s="10" customFormat="1" ht="76.5">
      <c r="A53" s="167"/>
      <c r="B53" s="171"/>
      <c r="C53" s="164"/>
      <c r="D53" s="161"/>
      <c r="E53" s="29" t="s">
        <v>17</v>
      </c>
      <c r="F53" s="115" t="s">
        <v>31</v>
      </c>
      <c r="G53" s="28"/>
      <c r="H53" s="27"/>
      <c r="I53" s="29" t="str">
        <f t="shared" si="0"/>
        <v>TBD</v>
      </c>
      <c r="J53" s="43"/>
      <c r="K53" s="44"/>
      <c r="L53" s="44"/>
      <c r="M53" s="96"/>
      <c r="N53" s="18">
        <f t="shared" ca="1" si="1"/>
        <v>43284</v>
      </c>
      <c r="O53" s="19" t="str">
        <f t="shared" si="6"/>
        <v>To Be Completed</v>
      </c>
      <c r="P53" s="19">
        <f t="shared" ca="1" si="7"/>
        <v>-43284</v>
      </c>
      <c r="Q53" s="45" t="str">
        <f t="shared" ca="1" si="8"/>
        <v>Late</v>
      </c>
      <c r="R53" s="45" t="str">
        <f t="shared" si="9"/>
        <v>TBD</v>
      </c>
      <c r="S53" s="46"/>
    </row>
    <row r="54" spans="1:19" s="10" customFormat="1" ht="216.75">
      <c r="A54" s="167"/>
      <c r="B54" s="171"/>
      <c r="C54" s="164"/>
      <c r="D54" s="161"/>
      <c r="E54" s="29" t="s">
        <v>17</v>
      </c>
      <c r="F54" s="115" t="s">
        <v>73</v>
      </c>
      <c r="G54" s="28"/>
      <c r="H54" s="27"/>
      <c r="I54" s="29" t="str">
        <f t="shared" si="0"/>
        <v>TBD</v>
      </c>
      <c r="J54" s="43"/>
      <c r="K54" s="44"/>
      <c r="L54" s="44"/>
      <c r="M54" s="96"/>
      <c r="N54" s="18">
        <f t="shared" ca="1" si="1"/>
        <v>43284</v>
      </c>
      <c r="O54" s="19" t="str">
        <f t="shared" si="6"/>
        <v>To Be Completed</v>
      </c>
      <c r="P54" s="19">
        <f t="shared" ca="1" si="7"/>
        <v>-43284</v>
      </c>
      <c r="Q54" s="45" t="str">
        <f t="shared" ca="1" si="8"/>
        <v>Late</v>
      </c>
      <c r="R54" s="45" t="str">
        <f t="shared" si="9"/>
        <v>TBD</v>
      </c>
      <c r="S54" s="46"/>
    </row>
    <row r="55" spans="1:19" s="10" customFormat="1" ht="63.75">
      <c r="A55" s="167"/>
      <c r="B55" s="171"/>
      <c r="C55" s="164"/>
      <c r="D55" s="161"/>
      <c r="E55" s="29" t="s">
        <v>9</v>
      </c>
      <c r="F55" s="115" t="s">
        <v>101</v>
      </c>
      <c r="G55" s="28"/>
      <c r="H55" s="27"/>
      <c r="I55" s="29" t="str">
        <f t="shared" si="0"/>
        <v>TBD</v>
      </c>
      <c r="J55" s="43"/>
      <c r="K55" s="44"/>
      <c r="L55" s="44"/>
      <c r="M55" s="96"/>
      <c r="N55" s="18">
        <f t="shared" ca="1" si="1"/>
        <v>43284</v>
      </c>
      <c r="O55" s="19" t="str">
        <f t="shared" si="6"/>
        <v>To Be Completed</v>
      </c>
      <c r="P55" s="19">
        <f t="shared" ca="1" si="7"/>
        <v>-43284</v>
      </c>
      <c r="Q55" s="45" t="str">
        <f t="shared" ca="1" si="8"/>
        <v>Late</v>
      </c>
      <c r="R55" s="45" t="str">
        <f t="shared" si="9"/>
        <v>TBD</v>
      </c>
      <c r="S55" s="46"/>
    </row>
    <row r="56" spans="1:19" s="10" customFormat="1" ht="63.75">
      <c r="A56" s="168"/>
      <c r="B56" s="165"/>
      <c r="C56" s="165"/>
      <c r="D56" s="162"/>
      <c r="E56" s="29" t="s">
        <v>9</v>
      </c>
      <c r="F56" s="115" t="s">
        <v>129</v>
      </c>
      <c r="G56" s="28"/>
      <c r="H56" s="27"/>
      <c r="I56" s="29" t="str">
        <f t="shared" si="0"/>
        <v>TBD</v>
      </c>
      <c r="J56" s="43"/>
      <c r="K56" s="44"/>
      <c r="L56" s="44"/>
      <c r="M56" s="96"/>
      <c r="N56" s="18">
        <f t="shared" ca="1" si="1"/>
        <v>43284</v>
      </c>
      <c r="O56" s="19" t="str">
        <f t="shared" si="6"/>
        <v>To Be Completed</v>
      </c>
      <c r="P56" s="19">
        <f t="shared" ca="1" si="7"/>
        <v>-43284</v>
      </c>
      <c r="Q56" s="45" t="str">
        <f t="shared" ca="1" si="8"/>
        <v>Late</v>
      </c>
      <c r="R56" s="45" t="str">
        <f t="shared" si="9"/>
        <v>TBD</v>
      </c>
      <c r="S56" s="46"/>
    </row>
    <row r="57" spans="1:19" s="10" customFormat="1" ht="63.75">
      <c r="A57" s="173" t="s">
        <v>6</v>
      </c>
      <c r="B57" s="170"/>
      <c r="C57" s="169" t="s">
        <v>142</v>
      </c>
      <c r="D57" s="174"/>
      <c r="E57" s="29" t="s">
        <v>9</v>
      </c>
      <c r="F57" s="115" t="s">
        <v>32</v>
      </c>
      <c r="G57" s="28"/>
      <c r="H57" s="27"/>
      <c r="I57" s="29" t="str">
        <f t="shared" si="0"/>
        <v>TBD</v>
      </c>
      <c r="J57" s="43"/>
      <c r="K57" s="44"/>
      <c r="L57" s="44"/>
      <c r="M57" s="96"/>
      <c r="N57" s="18">
        <f t="shared" ca="1" si="1"/>
        <v>43284</v>
      </c>
      <c r="O57" s="19" t="str">
        <f t="shared" si="6"/>
        <v>To Be Completed</v>
      </c>
      <c r="P57" s="19">
        <f t="shared" ca="1" si="7"/>
        <v>-43284</v>
      </c>
      <c r="Q57" s="45" t="str">
        <f t="shared" ca="1" si="8"/>
        <v>Late</v>
      </c>
      <c r="R57" s="45" t="str">
        <f t="shared" si="9"/>
        <v>TBD</v>
      </c>
      <c r="S57" s="46"/>
    </row>
    <row r="58" spans="1:19" s="10" customFormat="1" ht="102">
      <c r="A58" s="173"/>
      <c r="B58" s="171"/>
      <c r="C58" s="169"/>
      <c r="D58" s="174"/>
      <c r="E58" s="29" t="s">
        <v>9</v>
      </c>
      <c r="F58" s="115" t="s">
        <v>33</v>
      </c>
      <c r="G58" s="28"/>
      <c r="H58" s="27"/>
      <c r="I58" s="29" t="str">
        <f t="shared" si="0"/>
        <v>TBD</v>
      </c>
      <c r="J58" s="43"/>
      <c r="K58" s="44"/>
      <c r="L58" s="44"/>
      <c r="M58" s="96"/>
      <c r="N58" s="18">
        <f t="shared" ca="1" si="1"/>
        <v>43284</v>
      </c>
      <c r="O58" s="19" t="str">
        <f t="shared" si="6"/>
        <v>To Be Completed</v>
      </c>
      <c r="P58" s="19">
        <f t="shared" ca="1" si="7"/>
        <v>-43284</v>
      </c>
      <c r="Q58" s="45" t="str">
        <f t="shared" ca="1" si="8"/>
        <v>Late</v>
      </c>
      <c r="R58" s="45" t="str">
        <f t="shared" si="9"/>
        <v>TBD</v>
      </c>
      <c r="S58" s="46"/>
    </row>
    <row r="59" spans="1:19" s="10" customFormat="1" ht="102">
      <c r="A59" s="173"/>
      <c r="B59" s="171"/>
      <c r="C59" s="169"/>
      <c r="D59" s="174"/>
      <c r="E59" s="29" t="s">
        <v>9</v>
      </c>
      <c r="F59" s="115" t="s">
        <v>34</v>
      </c>
      <c r="G59" s="28"/>
      <c r="H59" s="27"/>
      <c r="I59" s="29" t="str">
        <f t="shared" si="0"/>
        <v>TBD</v>
      </c>
      <c r="J59" s="43"/>
      <c r="K59" s="44"/>
      <c r="L59" s="44"/>
      <c r="M59" s="96"/>
      <c r="N59" s="18">
        <f t="shared" ca="1" si="1"/>
        <v>43284</v>
      </c>
      <c r="O59" s="19" t="str">
        <f t="shared" si="6"/>
        <v>To Be Completed</v>
      </c>
      <c r="P59" s="19">
        <f t="shared" ca="1" si="7"/>
        <v>-43284</v>
      </c>
      <c r="Q59" s="45" t="str">
        <f t="shared" ca="1" si="8"/>
        <v>Late</v>
      </c>
      <c r="R59" s="45" t="str">
        <f t="shared" si="9"/>
        <v>TBD</v>
      </c>
      <c r="S59" s="46"/>
    </row>
    <row r="60" spans="1:19" s="10" customFormat="1" ht="76.5">
      <c r="A60" s="173"/>
      <c r="B60" s="172"/>
      <c r="C60" s="169"/>
      <c r="D60" s="174"/>
      <c r="E60" s="29" t="s">
        <v>9</v>
      </c>
      <c r="F60" s="115" t="s">
        <v>35</v>
      </c>
      <c r="G60" s="28"/>
      <c r="H60" s="27"/>
      <c r="I60" s="29" t="str">
        <f t="shared" si="0"/>
        <v>TBD</v>
      </c>
      <c r="J60" s="43"/>
      <c r="K60" s="44"/>
      <c r="L60" s="44"/>
      <c r="M60" s="96"/>
      <c r="N60" s="18">
        <f t="shared" ca="1" si="1"/>
        <v>43284</v>
      </c>
      <c r="O60" s="19" t="str">
        <f t="shared" si="6"/>
        <v>To Be Completed</v>
      </c>
      <c r="P60" s="19">
        <f t="shared" ca="1" si="7"/>
        <v>-43284</v>
      </c>
      <c r="Q60" s="45" t="str">
        <f t="shared" ca="1" si="8"/>
        <v>Late</v>
      </c>
      <c r="R60" s="45" t="str">
        <f t="shared" si="9"/>
        <v>TBD</v>
      </c>
      <c r="S60" s="46"/>
    </row>
    <row r="61" spans="1:19" s="10" customFormat="1" ht="89.25">
      <c r="A61" s="173" t="s">
        <v>6</v>
      </c>
      <c r="B61" s="170"/>
      <c r="C61" s="169" t="s">
        <v>143</v>
      </c>
      <c r="D61" s="174"/>
      <c r="E61" s="29" t="s">
        <v>9</v>
      </c>
      <c r="F61" s="115" t="s">
        <v>36</v>
      </c>
      <c r="G61" s="28"/>
      <c r="H61" s="27"/>
      <c r="I61" s="29" t="str">
        <f t="shared" si="0"/>
        <v>TBD</v>
      </c>
      <c r="J61" s="43"/>
      <c r="K61" s="44"/>
      <c r="L61" s="44"/>
      <c r="M61" s="96"/>
      <c r="N61" s="18">
        <f t="shared" ca="1" si="1"/>
        <v>43284</v>
      </c>
      <c r="O61" s="19" t="str">
        <f t="shared" si="6"/>
        <v>To Be Completed</v>
      </c>
      <c r="P61" s="19">
        <f t="shared" ca="1" si="7"/>
        <v>-43284</v>
      </c>
      <c r="Q61" s="45" t="str">
        <f t="shared" ca="1" si="8"/>
        <v>Late</v>
      </c>
      <c r="R61" s="45" t="str">
        <f t="shared" si="9"/>
        <v>TBD</v>
      </c>
      <c r="S61" s="46"/>
    </row>
    <row r="62" spans="1:19" s="10" customFormat="1" ht="153">
      <c r="A62" s="173"/>
      <c r="B62" s="172"/>
      <c r="C62" s="169"/>
      <c r="D62" s="174"/>
      <c r="E62" s="29" t="s">
        <v>9</v>
      </c>
      <c r="F62" s="115" t="s">
        <v>198</v>
      </c>
      <c r="G62" s="28"/>
      <c r="H62" s="27"/>
      <c r="I62" s="29" t="str">
        <f t="shared" si="0"/>
        <v>TBD</v>
      </c>
      <c r="J62" s="43"/>
      <c r="K62" s="44"/>
      <c r="L62" s="44"/>
      <c r="M62" s="96"/>
      <c r="N62" s="18">
        <f t="shared" ca="1" si="1"/>
        <v>43284</v>
      </c>
      <c r="O62" s="19" t="str">
        <f t="shared" si="6"/>
        <v>To Be Completed</v>
      </c>
      <c r="P62" s="19">
        <f t="shared" ca="1" si="7"/>
        <v>-43284</v>
      </c>
      <c r="Q62" s="45" t="str">
        <f t="shared" ca="1" si="8"/>
        <v>Late</v>
      </c>
      <c r="R62" s="45" t="str">
        <f t="shared" si="9"/>
        <v>TBD</v>
      </c>
      <c r="S62" s="46"/>
    </row>
    <row r="63" spans="1:19" s="10" customFormat="1" ht="191.25">
      <c r="A63" s="173" t="s">
        <v>6</v>
      </c>
      <c r="B63" s="170"/>
      <c r="C63" s="169" t="s">
        <v>144</v>
      </c>
      <c r="D63" s="174" t="s">
        <v>145</v>
      </c>
      <c r="E63" s="29" t="s">
        <v>9</v>
      </c>
      <c r="F63" s="115" t="s">
        <v>37</v>
      </c>
      <c r="G63" s="28"/>
      <c r="H63" s="27"/>
      <c r="I63" s="29" t="str">
        <f t="shared" si="0"/>
        <v>TBD</v>
      </c>
      <c r="J63" s="43"/>
      <c r="K63" s="44"/>
      <c r="L63" s="44"/>
      <c r="M63" s="96"/>
      <c r="N63" s="18">
        <f t="shared" ca="1" si="1"/>
        <v>43284</v>
      </c>
      <c r="O63" s="19" t="str">
        <f t="shared" si="6"/>
        <v>To Be Completed</v>
      </c>
      <c r="P63" s="19">
        <f t="shared" ca="1" si="7"/>
        <v>-43284</v>
      </c>
      <c r="Q63" s="45" t="str">
        <f t="shared" ca="1" si="8"/>
        <v>Late</v>
      </c>
      <c r="R63" s="45" t="str">
        <f t="shared" si="9"/>
        <v>TBD</v>
      </c>
      <c r="S63" s="46"/>
    </row>
    <row r="64" spans="1:19" s="10" customFormat="1" ht="220.5" customHeight="1">
      <c r="A64" s="173"/>
      <c r="B64" s="171"/>
      <c r="C64" s="169"/>
      <c r="D64" s="174"/>
      <c r="E64" s="29" t="s">
        <v>9</v>
      </c>
      <c r="F64" s="115" t="s">
        <v>38</v>
      </c>
      <c r="G64" s="28"/>
      <c r="H64" s="27"/>
      <c r="I64" s="29" t="str">
        <f t="shared" si="0"/>
        <v>TBD</v>
      </c>
      <c r="J64" s="43"/>
      <c r="K64" s="44"/>
      <c r="L64" s="44"/>
      <c r="M64" s="96"/>
      <c r="N64" s="18">
        <f t="shared" ca="1" si="1"/>
        <v>43284</v>
      </c>
      <c r="O64" s="19" t="str">
        <f t="shared" si="6"/>
        <v>To Be Completed</v>
      </c>
      <c r="P64" s="19">
        <f t="shared" ca="1" si="7"/>
        <v>-43284</v>
      </c>
      <c r="Q64" s="45" t="str">
        <f t="shared" ca="1" si="8"/>
        <v>Late</v>
      </c>
      <c r="R64" s="45" t="str">
        <f t="shared" si="9"/>
        <v>TBD</v>
      </c>
      <c r="S64" s="46"/>
    </row>
    <row r="65" spans="1:19" s="10" customFormat="1" ht="140.25">
      <c r="A65" s="173"/>
      <c r="B65" s="171"/>
      <c r="C65" s="169"/>
      <c r="D65" s="174"/>
      <c r="E65" s="29" t="s">
        <v>9</v>
      </c>
      <c r="F65" s="115" t="s">
        <v>19</v>
      </c>
      <c r="G65" s="28"/>
      <c r="H65" s="27"/>
      <c r="I65" s="29" t="str">
        <f t="shared" si="0"/>
        <v>TBD</v>
      </c>
      <c r="J65" s="43"/>
      <c r="K65" s="44"/>
      <c r="L65" s="44"/>
      <c r="M65" s="96"/>
      <c r="N65" s="18">
        <f t="shared" ca="1" si="1"/>
        <v>43284</v>
      </c>
      <c r="O65" s="19" t="str">
        <f t="shared" si="6"/>
        <v>To Be Completed</v>
      </c>
      <c r="P65" s="19">
        <f t="shared" ca="1" si="7"/>
        <v>-43284</v>
      </c>
      <c r="Q65" s="45" t="str">
        <f t="shared" ca="1" si="8"/>
        <v>Late</v>
      </c>
      <c r="R65" s="45" t="str">
        <f t="shared" si="9"/>
        <v>TBD</v>
      </c>
      <c r="S65" s="46"/>
    </row>
    <row r="66" spans="1:19" s="10" customFormat="1" ht="51">
      <c r="A66" s="173"/>
      <c r="B66" s="172"/>
      <c r="C66" s="169"/>
      <c r="D66" s="174"/>
      <c r="E66" s="29" t="s">
        <v>9</v>
      </c>
      <c r="F66" s="115" t="s">
        <v>18</v>
      </c>
      <c r="G66" s="28"/>
      <c r="H66" s="27"/>
      <c r="I66" s="29" t="str">
        <f t="shared" si="0"/>
        <v>TBD</v>
      </c>
      <c r="J66" s="43"/>
      <c r="K66" s="44"/>
      <c r="L66" s="44"/>
      <c r="M66" s="96"/>
      <c r="N66" s="18">
        <f t="shared" ca="1" si="1"/>
        <v>43284</v>
      </c>
      <c r="O66" s="19" t="str">
        <f t="shared" si="6"/>
        <v>To Be Completed</v>
      </c>
      <c r="P66" s="19">
        <f t="shared" ca="1" si="7"/>
        <v>-43284</v>
      </c>
      <c r="Q66" s="45" t="str">
        <f t="shared" ca="1" si="8"/>
        <v>Late</v>
      </c>
      <c r="R66" s="45" t="str">
        <f t="shared" si="9"/>
        <v>TBD</v>
      </c>
      <c r="S66" s="46"/>
    </row>
    <row r="67" spans="1:19" s="10" customFormat="1" ht="12.75">
      <c r="C67" s="12"/>
      <c r="D67" s="12"/>
      <c r="E67" s="22"/>
      <c r="G67" s="22"/>
      <c r="I67" s="26"/>
      <c r="K67" s="22"/>
      <c r="L67" s="22"/>
      <c r="M67" s="97"/>
      <c r="N67" s="26"/>
      <c r="O67" s="26"/>
      <c r="P67" s="26"/>
      <c r="Q67" s="72"/>
      <c r="R67" s="26"/>
    </row>
    <row r="68" spans="1:19" s="10" customFormat="1" ht="12.75">
      <c r="C68" s="12"/>
      <c r="D68" s="12"/>
      <c r="E68" s="22"/>
      <c r="G68" s="22"/>
      <c r="I68" s="26"/>
      <c r="K68" s="22"/>
      <c r="L68" s="22"/>
      <c r="M68" s="97"/>
      <c r="N68" s="26"/>
      <c r="O68" s="26"/>
      <c r="P68" s="26"/>
      <c r="Q68" s="72"/>
      <c r="R68" s="26"/>
    </row>
    <row r="69" spans="1:19" s="10" customFormat="1" ht="12.75">
      <c r="C69" s="12"/>
      <c r="D69" s="12"/>
      <c r="E69" s="22"/>
      <c r="G69" s="22"/>
      <c r="I69" s="26"/>
      <c r="K69" s="22"/>
      <c r="L69" s="22"/>
      <c r="M69" s="97"/>
      <c r="N69" s="26"/>
      <c r="O69" s="26"/>
      <c r="P69" s="26"/>
      <c r="Q69" s="72"/>
      <c r="R69" s="26"/>
    </row>
    <row r="70" spans="1:19" s="10" customFormat="1" ht="12.75">
      <c r="C70" s="12"/>
      <c r="D70" s="12"/>
      <c r="E70" s="22"/>
      <c r="G70" s="22"/>
      <c r="I70" s="26"/>
      <c r="K70" s="22"/>
      <c r="L70" s="22"/>
      <c r="M70" s="97"/>
      <c r="N70" s="26"/>
      <c r="O70" s="26"/>
      <c r="P70" s="26"/>
      <c r="Q70" s="72"/>
      <c r="R70" s="26"/>
    </row>
    <row r="71" spans="1:19" s="10" customFormat="1" ht="12.75">
      <c r="C71" s="12"/>
      <c r="D71" s="12"/>
      <c r="E71" s="22"/>
      <c r="G71" s="22"/>
      <c r="I71" s="26"/>
      <c r="K71" s="22"/>
      <c r="L71" s="22"/>
      <c r="M71" s="97"/>
      <c r="N71" s="26"/>
      <c r="O71" s="26"/>
      <c r="P71" s="26"/>
      <c r="Q71" s="72"/>
      <c r="R71" s="26"/>
    </row>
    <row r="72" spans="1:19" s="10" customFormat="1" ht="12.75">
      <c r="C72" s="12"/>
      <c r="D72" s="12"/>
      <c r="E72" s="22"/>
      <c r="G72" s="22"/>
      <c r="I72" s="26"/>
      <c r="K72" s="22"/>
      <c r="L72" s="22"/>
      <c r="M72" s="97"/>
      <c r="N72" s="26"/>
      <c r="O72" s="26"/>
      <c r="P72" s="26"/>
      <c r="Q72" s="72"/>
      <c r="R72" s="26"/>
    </row>
    <row r="73" spans="1:19">
      <c r="I73" s="31"/>
    </row>
    <row r="74" spans="1:19">
      <c r="I74" s="31"/>
    </row>
    <row r="75" spans="1:19">
      <c r="I75" s="31"/>
    </row>
    <row r="76" spans="1:19">
      <c r="I76" s="31"/>
    </row>
  </sheetData>
  <sheetProtection password="D94A" sheet="1" objects="1" scenarios="1" formatRows="0"/>
  <mergeCells count="64">
    <mergeCell ref="A6:C7"/>
    <mergeCell ref="D15:D17"/>
    <mergeCell ref="D18:D20"/>
    <mergeCell ref="C18:C20"/>
    <mergeCell ref="D21:D25"/>
    <mergeCell ref="B21:B25"/>
    <mergeCell ref="A15:A17"/>
    <mergeCell ref="A18:A20"/>
    <mergeCell ref="A21:A25"/>
    <mergeCell ref="B15:B17"/>
    <mergeCell ref="B18:B20"/>
    <mergeCell ref="C15:C17"/>
    <mergeCell ref="C21:C25"/>
    <mergeCell ref="C44:C46"/>
    <mergeCell ref="D31:D32"/>
    <mergeCell ref="D42:D43"/>
    <mergeCell ref="C36:C41"/>
    <mergeCell ref="B26:B30"/>
    <mergeCell ref="B31:B32"/>
    <mergeCell ref="B33:B35"/>
    <mergeCell ref="D33:D35"/>
    <mergeCell ref="C33:C35"/>
    <mergeCell ref="D26:D30"/>
    <mergeCell ref="C26:C30"/>
    <mergeCell ref="C31:C32"/>
    <mergeCell ref="A36:A41"/>
    <mergeCell ref="A33:A35"/>
    <mergeCell ref="A31:A32"/>
    <mergeCell ref="A26:A30"/>
    <mergeCell ref="A63:A66"/>
    <mergeCell ref="C63:C66"/>
    <mergeCell ref="D63:D66"/>
    <mergeCell ref="D57:D60"/>
    <mergeCell ref="C57:C60"/>
    <mergeCell ref="A57:A60"/>
    <mergeCell ref="D61:D62"/>
    <mergeCell ref="C61:C62"/>
    <mergeCell ref="A61:A62"/>
    <mergeCell ref="B57:B60"/>
    <mergeCell ref="B61:B62"/>
    <mergeCell ref="B63:B66"/>
    <mergeCell ref="D52:D56"/>
    <mergeCell ref="C52:C56"/>
    <mergeCell ref="A52:A56"/>
    <mergeCell ref="C42:C43"/>
    <mergeCell ref="B36:B41"/>
    <mergeCell ref="B42:B43"/>
    <mergeCell ref="B44:B46"/>
    <mergeCell ref="B52:B56"/>
    <mergeCell ref="D36:D41"/>
    <mergeCell ref="A47:A50"/>
    <mergeCell ref="A44:A46"/>
    <mergeCell ref="A42:A43"/>
    <mergeCell ref="B47:B50"/>
    <mergeCell ref="C47:C50"/>
    <mergeCell ref="D47:D50"/>
    <mergeCell ref="D44:D46"/>
    <mergeCell ref="J12:K12"/>
    <mergeCell ref="J5:L6"/>
    <mergeCell ref="J7:K7"/>
    <mergeCell ref="J8:K8"/>
    <mergeCell ref="J9:K9"/>
    <mergeCell ref="J10:K10"/>
    <mergeCell ref="J11:K11"/>
  </mergeCells>
  <conditionalFormatting sqref="G15:G66">
    <cfRule type="containsText" dxfId="35" priority="986" stopIfTrue="1" operator="containsText" text="Not">
      <formula>NOT(ISERROR(SEARCH("Not",G15)))</formula>
    </cfRule>
    <cfRule type="containsText" dxfId="34" priority="987" stopIfTrue="1" operator="containsText" text="Substantially">
      <formula>NOT(ISERROR(SEARCH("Substantially",G15)))</formula>
    </cfRule>
    <cfRule type="containsText" dxfId="33" priority="988" stopIfTrue="1" operator="containsText" text="Compliant">
      <formula>NOT(ISERROR(SEARCH("Compliant",G15)))</formula>
    </cfRule>
  </conditionalFormatting>
  <conditionalFormatting sqref="Q15:R66">
    <cfRule type="containsText" dxfId="32" priority="966" stopIfTrue="1" operator="containsText" text="TBD">
      <formula>NOT(ISERROR(SEARCH("TBD",Q15)))</formula>
    </cfRule>
    <cfRule type="containsText" dxfId="31" priority="980" stopIfTrue="1" operator="containsText" text="Late">
      <formula>NOT(ISERROR(SEARCH("Late",Q15)))</formula>
    </cfRule>
    <cfRule type="containsText" dxfId="30" priority="981" stopIfTrue="1" operator="containsText" text="Completed">
      <formula>NOT(ISERROR(SEARCH("Completed",Q15)))</formula>
    </cfRule>
    <cfRule type="containsText" dxfId="29" priority="982" stopIfTrue="1" operator="containsText" text="Not Yet Due">
      <formula>NOT(ISERROR(SEARCH("Not Yet Due",Q15)))</formula>
    </cfRule>
  </conditionalFormatting>
  <conditionalFormatting sqref="I15:I66">
    <cfRule type="cellIs" dxfId="28" priority="965" stopIfTrue="1" operator="equal">
      <formula>"TBD"</formula>
    </cfRule>
  </conditionalFormatting>
  <conditionalFormatting sqref="I1:I1048576">
    <cfRule type="containsText" dxfId="27" priority="771" stopIfTrue="1" operator="containsText" text="No">
      <formula>NOT(ISERROR(SEARCH("No",I1)))</formula>
    </cfRule>
    <cfRule type="containsText" dxfId="26" priority="772" stopIfTrue="1" operator="containsText" text="Yes">
      <formula>NOT(ISERROR(SEARCH("Yes",I1)))</formula>
    </cfRule>
  </conditionalFormatting>
  <conditionalFormatting sqref="I15:I66">
    <cfRule type="cellIs" dxfId="25" priority="768" stopIfTrue="1" operator="equal">
      <formula>"TBD"</formula>
    </cfRule>
    <cfRule type="containsText" dxfId="24" priority="769" stopIfTrue="1" operator="containsText" text="No">
      <formula>NOT(ISERROR(SEARCH("No",I15)))</formula>
    </cfRule>
    <cfRule type="containsText" dxfId="23" priority="770" stopIfTrue="1" operator="containsText" text="Yes">
      <formula>NOT(ISERROR(SEARCH("Yes",I15)))</formula>
    </cfRule>
  </conditionalFormatting>
  <dataValidations count="2">
    <dataValidation type="list" allowBlank="1" showInputMessage="1" showErrorMessage="1" sqref="G15:G66">
      <formula1>"Compliant, Substantially Compliant, Not Compliant"</formula1>
    </dataValidation>
    <dataValidation type="list" allowBlank="1" showInputMessage="1" showErrorMessage="1" sqref="G67:G65536 G13">
      <formula1>#REF!</formula1>
    </dataValidation>
  </dataValidations>
  <printOptions horizontalCentered="1"/>
  <pageMargins left="0.70866141732283472" right="0.70866141732283472" top="0.74803149606299213" bottom="0.74803149606299213" header="0.31496062992125984" footer="0.31496062992125984"/>
  <pageSetup paperSize="9" scale="60" orientation="landscape" r:id="rId1"/>
  <headerFooter>
    <oddHeader>&amp;A</oddHeader>
    <oddFooter>&amp;LHSE Quality Improvement Division&amp;CPage &amp;P of &amp;N</oddFooter>
  </headerFooter>
  <rowBreaks count="7" manualBreakCount="7">
    <brk id="23" max="14" man="1"/>
    <brk id="32" max="16" man="1"/>
    <brk id="43" max="18" man="1"/>
    <brk id="46" max="16" man="1"/>
    <brk id="51" max="16" man="1"/>
    <brk id="56" max="14" man="1"/>
    <brk id="62" max="14" man="1"/>
  </rowBreaks>
  <ignoredErrors>
    <ignoredError sqref="C11:C12 L7 L12" unlockedFormula="1"/>
  </ignoredErrors>
  <drawing r:id="rId2"/>
</worksheet>
</file>

<file path=xl/worksheets/sheet4.xml><?xml version="1.0" encoding="utf-8"?>
<worksheet xmlns="http://schemas.openxmlformats.org/spreadsheetml/2006/main" xmlns:r="http://schemas.openxmlformats.org/officeDocument/2006/relationships">
  <dimension ref="A1:A3"/>
  <sheetViews>
    <sheetView workbookViewId="0">
      <selection activeCell="C5" sqref="C5"/>
    </sheetView>
  </sheetViews>
  <sheetFormatPr defaultRowHeight="15"/>
  <cols>
    <col min="1" max="1" width="20.28515625" customWidth="1"/>
  </cols>
  <sheetData>
    <row r="1" spans="1:1">
      <c r="A1" t="s">
        <v>3</v>
      </c>
    </row>
    <row r="2" spans="1:1">
      <c r="A2" t="s">
        <v>4</v>
      </c>
    </row>
    <row r="3" spans="1:1">
      <c r="A3" t="s">
        <v>5</v>
      </c>
    </row>
  </sheetData>
  <dataValidations count="1">
    <dataValidation type="list" allowBlank="1" showInputMessage="1" showErrorMessage="1" sqref="A1:A3">
      <formula1>$A$1:$A$3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FFFF00"/>
  </sheetPr>
  <dimension ref="A1:S100"/>
  <sheetViews>
    <sheetView view="pageLayout" topLeftCell="H18" zoomScaleNormal="75" zoomScaleSheetLayoutView="80" workbookViewId="0">
      <selection activeCell="H18" sqref="H18"/>
    </sheetView>
  </sheetViews>
  <sheetFormatPr defaultColWidth="8.85546875" defaultRowHeight="15"/>
  <cols>
    <col min="1" max="1" width="16.7109375" style="8" customWidth="1"/>
    <col min="2" max="2" width="0.140625" style="8" customWidth="1"/>
    <col min="3" max="3" width="21.7109375" style="8" customWidth="1"/>
    <col min="4" max="4" width="28.7109375" style="2" customWidth="1"/>
    <col min="5" max="5" width="19.7109375" style="9" customWidth="1"/>
    <col min="6" max="6" width="48.28515625" style="10" customWidth="1"/>
    <col min="7" max="7" width="16.7109375" style="10" customWidth="1"/>
    <col min="8" max="8" width="50.7109375" style="8" customWidth="1"/>
    <col min="9" max="9" width="11.5703125" style="30" customWidth="1"/>
    <col min="10" max="10" width="40.7109375" style="8" customWidth="1"/>
    <col min="11" max="12" width="15.7109375" style="9" customWidth="1"/>
    <col min="13" max="13" width="0.140625" style="89" customWidth="1"/>
    <col min="14" max="17" width="11.5703125" style="17" hidden="1" customWidth="1"/>
    <col min="18" max="18" width="11.7109375" style="17" customWidth="1"/>
    <col min="19" max="19" width="50.5703125" style="8" customWidth="1"/>
    <col min="20" max="16384" width="8.85546875" style="7"/>
  </cols>
  <sheetData>
    <row r="1" spans="1:19" ht="20.100000000000001" customHeight="1">
      <c r="A1" s="1" t="s">
        <v>79</v>
      </c>
      <c r="B1" s="1"/>
      <c r="C1" s="2"/>
      <c r="D1" s="3"/>
      <c r="E1" s="20"/>
      <c r="F1" s="21"/>
      <c r="G1" s="5"/>
      <c r="H1" s="7"/>
    </row>
    <row r="2" spans="1:19" ht="15" customHeight="1">
      <c r="A2" s="42" t="s">
        <v>77</v>
      </c>
      <c r="B2" s="42"/>
      <c r="C2" s="2"/>
      <c r="E2" s="4"/>
      <c r="F2" s="22"/>
      <c r="H2" s="7"/>
    </row>
    <row r="3" spans="1:19" ht="15" customHeight="1">
      <c r="A3" s="11"/>
      <c r="B3" s="11"/>
      <c r="C3" s="2"/>
      <c r="D3" s="12"/>
      <c r="E3" s="21"/>
      <c r="F3" s="22"/>
      <c r="H3" s="7"/>
    </row>
    <row r="4" spans="1:19" ht="15" customHeight="1">
      <c r="A4" s="13" t="s">
        <v>75</v>
      </c>
      <c r="B4" s="13"/>
      <c r="C4" s="2"/>
      <c r="F4" s="23"/>
      <c r="H4" s="7"/>
    </row>
    <row r="5" spans="1:19" ht="15" customHeight="1">
      <c r="A5" s="11"/>
      <c r="B5" s="11"/>
      <c r="C5" s="2"/>
      <c r="F5" s="24"/>
      <c r="H5" s="7"/>
      <c r="J5" s="148" t="s">
        <v>213</v>
      </c>
      <c r="K5" s="149"/>
      <c r="L5" s="150"/>
      <c r="M5" s="90"/>
    </row>
    <row r="6" spans="1:19" ht="15" customHeight="1">
      <c r="A6" s="175" t="s">
        <v>218</v>
      </c>
      <c r="B6" s="176"/>
      <c r="C6" s="177"/>
      <c r="H6" s="7"/>
      <c r="J6" s="151"/>
      <c r="K6" s="152"/>
      <c r="L6" s="153"/>
      <c r="M6" s="91"/>
    </row>
    <row r="7" spans="1:19" ht="15" customHeight="1">
      <c r="A7" s="178"/>
      <c r="B7" s="179"/>
      <c r="C7" s="180"/>
      <c r="H7" s="7"/>
      <c r="J7" s="154" t="s">
        <v>224</v>
      </c>
      <c r="K7" s="155"/>
      <c r="L7" s="79">
        <f>C8</f>
        <v>0</v>
      </c>
      <c r="M7" s="92"/>
    </row>
    <row r="8" spans="1:19" ht="15" customHeight="1">
      <c r="A8" s="38" t="s">
        <v>3</v>
      </c>
      <c r="B8" s="62">
        <f>C8/$C$12</f>
        <v>0</v>
      </c>
      <c r="C8" s="37">
        <f>COUNTIF($G$15:$G$86, "Compliant")</f>
        <v>0</v>
      </c>
      <c r="G8" s="14"/>
      <c r="H8" s="7"/>
      <c r="J8" s="156" t="s">
        <v>65</v>
      </c>
      <c r="K8" s="157"/>
      <c r="L8" s="37">
        <f>COUNTIF($R$15:$R$86, "Completed")</f>
        <v>0</v>
      </c>
      <c r="M8" s="93">
        <f>L8/$L$12</f>
        <v>0</v>
      </c>
    </row>
    <row r="9" spans="1:19" ht="15" customHeight="1">
      <c r="A9" s="38" t="s">
        <v>76</v>
      </c>
      <c r="B9" s="62">
        <f>C9/$C$12</f>
        <v>0</v>
      </c>
      <c r="C9" s="37">
        <f>COUNTIF($G$15:$G$86, "Substantially Compliant")</f>
        <v>0</v>
      </c>
      <c r="E9" s="4"/>
      <c r="F9" s="25"/>
      <c r="G9" s="14"/>
      <c r="H9" s="7"/>
      <c r="J9" s="156" t="s">
        <v>66</v>
      </c>
      <c r="K9" s="157"/>
      <c r="L9" s="37">
        <f>COUNTIF($R$15:$R$86, "Not Yet Due")</f>
        <v>0</v>
      </c>
      <c r="M9" s="93">
        <f>L9/$L$12</f>
        <v>0</v>
      </c>
    </row>
    <row r="10" spans="1:19" ht="15" customHeight="1">
      <c r="A10" s="38" t="s">
        <v>86</v>
      </c>
      <c r="B10" s="62">
        <f>C10/$C$12</f>
        <v>0</v>
      </c>
      <c r="C10" s="37">
        <f>COUNTIF($G$15:$G$86, "Not Compliant")</f>
        <v>0</v>
      </c>
      <c r="E10" s="4"/>
      <c r="F10" s="25"/>
      <c r="G10" s="14"/>
      <c r="H10" s="7"/>
      <c r="J10" s="156" t="s">
        <v>67</v>
      </c>
      <c r="K10" s="157"/>
      <c r="L10" s="37">
        <f>COUNTIF($R$15:$R$86, "Late")</f>
        <v>0</v>
      </c>
      <c r="M10" s="93">
        <f>L10/$L$12</f>
        <v>0</v>
      </c>
    </row>
    <row r="11" spans="1:19" ht="15" customHeight="1">
      <c r="A11" s="39" t="s">
        <v>107</v>
      </c>
      <c r="B11" s="62">
        <f>C11/$C$12</f>
        <v>1</v>
      </c>
      <c r="C11" s="121">
        <f>COUNTIF($I$15:$I$86, "TBD")</f>
        <v>72</v>
      </c>
      <c r="E11" s="4"/>
      <c r="F11" s="22"/>
      <c r="H11" s="7"/>
      <c r="J11" s="158" t="s">
        <v>107</v>
      </c>
      <c r="K11" s="159"/>
      <c r="L11" s="121">
        <f>COUNTIF($R$15:$R$86, "TBD")</f>
        <v>72</v>
      </c>
      <c r="M11" s="93">
        <f>L11/$L$12</f>
        <v>1</v>
      </c>
    </row>
    <row r="12" spans="1:19" ht="15" customHeight="1">
      <c r="A12" s="76" t="s">
        <v>87</v>
      </c>
      <c r="B12" s="77"/>
      <c r="C12" s="120">
        <f>SUM(C8:C11)</f>
        <v>72</v>
      </c>
      <c r="E12" s="4"/>
      <c r="F12" s="22"/>
      <c r="H12" s="7"/>
      <c r="J12" s="146" t="s">
        <v>212</v>
      </c>
      <c r="K12" s="147"/>
      <c r="L12" s="120">
        <f>SUM(L8:L11)</f>
        <v>72</v>
      </c>
      <c r="M12" s="94"/>
    </row>
    <row r="13" spans="1:19" ht="15" customHeight="1">
      <c r="C13" s="2"/>
      <c r="E13" s="4"/>
      <c r="F13" s="22"/>
      <c r="H13" s="7"/>
    </row>
    <row r="14" spans="1:19" s="16" customFormat="1" ht="42" customHeight="1">
      <c r="A14" s="83" t="s">
        <v>8</v>
      </c>
      <c r="B14" s="85"/>
      <c r="C14" s="84" t="s">
        <v>0</v>
      </c>
      <c r="D14" s="47" t="s">
        <v>1</v>
      </c>
      <c r="E14" s="47" t="s">
        <v>39</v>
      </c>
      <c r="F14" s="47" t="s">
        <v>2</v>
      </c>
      <c r="G14" s="53" t="s">
        <v>70</v>
      </c>
      <c r="H14" s="53" t="s">
        <v>71</v>
      </c>
      <c r="I14" s="47" t="s">
        <v>81</v>
      </c>
      <c r="J14" s="48" t="s">
        <v>226</v>
      </c>
      <c r="K14" s="49" t="s">
        <v>227</v>
      </c>
      <c r="L14" s="49" t="s">
        <v>228</v>
      </c>
      <c r="M14" s="95"/>
      <c r="N14" s="50" t="s">
        <v>62</v>
      </c>
      <c r="O14" s="50" t="s">
        <v>63</v>
      </c>
      <c r="P14" s="51" t="s">
        <v>64</v>
      </c>
      <c r="Q14" s="51" t="s">
        <v>74</v>
      </c>
      <c r="R14" s="52" t="s">
        <v>68</v>
      </c>
      <c r="S14" s="48" t="s">
        <v>69</v>
      </c>
    </row>
    <row r="15" spans="1:19" s="10" customFormat="1" ht="63.75">
      <c r="A15" s="166" t="s">
        <v>7</v>
      </c>
      <c r="B15" s="170"/>
      <c r="C15" s="163" t="s">
        <v>146</v>
      </c>
      <c r="D15" s="160" t="s">
        <v>147</v>
      </c>
      <c r="E15" s="29" t="s">
        <v>9</v>
      </c>
      <c r="F15" s="115" t="s">
        <v>102</v>
      </c>
      <c r="G15" s="28"/>
      <c r="H15" s="27"/>
      <c r="I15" s="29" t="str">
        <f t="shared" ref="I15:I27" si="0">IF(G15="", "TBD", IF(G15="Compliant", "No", "Yes"))</f>
        <v>TBD</v>
      </c>
      <c r="J15" s="43"/>
      <c r="K15" s="44"/>
      <c r="L15" s="44"/>
      <c r="M15" s="96"/>
      <c r="N15" s="18">
        <f t="shared" ref="N15:N86" ca="1" si="1">TODAY()</f>
        <v>43284</v>
      </c>
      <c r="O15" s="19" t="str">
        <f>IF(ISERROR(DATEVALUE(TEXT(L15,"DD/MM/YYYY"))),"To Be Completed","Completed")</f>
        <v>To Be Completed</v>
      </c>
      <c r="P15" s="19">
        <f t="shared" ref="P15" ca="1" si="2">(IF(O15="Completed","Completed",K15-N15))</f>
        <v>-43284</v>
      </c>
      <c r="Q15" s="45" t="str">
        <f t="shared" ref="Q15:Q46" ca="1" si="3">IF(O15="Completed","Completed",IF(P15&gt;0,"Not Yet Due",(IF(P15&lt;0,"Late",IF(J15="","n/a","")))))</f>
        <v>Late</v>
      </c>
      <c r="R15" s="45" t="str">
        <f t="shared" ref="R15:R46" si="4">IF(I15="TBD","TBD",IF(I15="No","No Action Required",IF(I15="Yes",Q15,"TBD")))</f>
        <v>TBD</v>
      </c>
      <c r="S15" s="46"/>
    </row>
    <row r="16" spans="1:19" s="10" customFormat="1" ht="114.75">
      <c r="A16" s="182"/>
      <c r="B16" s="186"/>
      <c r="C16" s="188"/>
      <c r="D16" s="161"/>
      <c r="E16" s="29" t="s">
        <v>40</v>
      </c>
      <c r="F16" s="115" t="s">
        <v>108</v>
      </c>
      <c r="G16" s="28"/>
      <c r="H16" s="27"/>
      <c r="I16" s="29" t="str">
        <f t="shared" si="0"/>
        <v>TBD</v>
      </c>
      <c r="J16" s="43"/>
      <c r="K16" s="44"/>
      <c r="L16" s="44"/>
      <c r="M16" s="96"/>
      <c r="N16" s="18">
        <f t="shared" ca="1" si="1"/>
        <v>43284</v>
      </c>
      <c r="O16" s="19" t="str">
        <f>IF(ISERROR(DATEVALUE(TEXT(L16,"DD/MM/YYYY"))),"To Be Completed","Completed")</f>
        <v>To Be Completed</v>
      </c>
      <c r="P16" s="19">
        <f t="shared" ref="P16:P79" ca="1" si="5">(IF(O16="Completed","Completed",K16-N16))</f>
        <v>-43284</v>
      </c>
      <c r="Q16" s="45" t="str">
        <f t="shared" ca="1" si="3"/>
        <v>Late</v>
      </c>
      <c r="R16" s="45" t="str">
        <f t="shared" si="4"/>
        <v>TBD</v>
      </c>
      <c r="S16" s="46"/>
    </row>
    <row r="17" spans="1:19" s="10" customFormat="1" ht="63.75">
      <c r="A17" s="182"/>
      <c r="B17" s="186"/>
      <c r="C17" s="188"/>
      <c r="D17" s="161"/>
      <c r="E17" s="29" t="s">
        <v>40</v>
      </c>
      <c r="F17" s="115" t="s">
        <v>93</v>
      </c>
      <c r="G17" s="28"/>
      <c r="H17" s="27"/>
      <c r="I17" s="29" t="str">
        <f t="shared" si="0"/>
        <v>TBD</v>
      </c>
      <c r="J17" s="43"/>
      <c r="K17" s="44"/>
      <c r="L17" s="44"/>
      <c r="M17" s="96"/>
      <c r="N17" s="18">
        <f t="shared" ca="1" si="1"/>
        <v>43284</v>
      </c>
      <c r="O17" s="19" t="str">
        <f t="shared" ref="O17:O80" si="6">IF(ISERROR(DATEVALUE(TEXT(L17,"DD/MM/YYYY"))),"To Be Completed","Completed")</f>
        <v>To Be Completed</v>
      </c>
      <c r="P17" s="19">
        <f t="shared" ca="1" si="5"/>
        <v>-43284</v>
      </c>
      <c r="Q17" s="45" t="str">
        <f t="shared" ca="1" si="3"/>
        <v>Late</v>
      </c>
      <c r="R17" s="45" t="str">
        <f t="shared" si="4"/>
        <v>TBD</v>
      </c>
      <c r="S17" s="46"/>
    </row>
    <row r="18" spans="1:19" s="10" customFormat="1" ht="171.75" customHeight="1">
      <c r="A18" s="182"/>
      <c r="B18" s="186"/>
      <c r="C18" s="188"/>
      <c r="D18" s="161"/>
      <c r="E18" s="29" t="s">
        <v>40</v>
      </c>
      <c r="F18" s="115" t="s">
        <v>109</v>
      </c>
      <c r="G18" s="28"/>
      <c r="H18" s="27"/>
      <c r="I18" s="29" t="str">
        <f t="shared" si="0"/>
        <v>TBD</v>
      </c>
      <c r="J18" s="43"/>
      <c r="K18" s="44"/>
      <c r="L18" s="44"/>
      <c r="M18" s="96"/>
      <c r="N18" s="18">
        <f t="shared" ca="1" si="1"/>
        <v>43284</v>
      </c>
      <c r="O18" s="19" t="str">
        <f t="shared" si="6"/>
        <v>To Be Completed</v>
      </c>
      <c r="P18" s="19">
        <f t="shared" ca="1" si="5"/>
        <v>-43284</v>
      </c>
      <c r="Q18" s="45" t="str">
        <f t="shared" ca="1" si="3"/>
        <v>Late</v>
      </c>
      <c r="R18" s="45" t="str">
        <f t="shared" si="4"/>
        <v>TBD</v>
      </c>
      <c r="S18" s="46"/>
    </row>
    <row r="19" spans="1:19" s="10" customFormat="1" ht="38.25">
      <c r="A19" s="194"/>
      <c r="B19" s="198"/>
      <c r="C19" s="196"/>
      <c r="D19" s="199"/>
      <c r="E19" s="29" t="s">
        <v>40</v>
      </c>
      <c r="F19" s="115" t="s">
        <v>199</v>
      </c>
      <c r="G19" s="28"/>
      <c r="H19" s="27"/>
      <c r="I19" s="29" t="str">
        <f t="shared" si="0"/>
        <v>TBD</v>
      </c>
      <c r="J19" s="43"/>
      <c r="K19" s="44"/>
      <c r="L19" s="44"/>
      <c r="M19" s="96"/>
      <c r="N19" s="18">
        <f t="shared" ca="1" si="1"/>
        <v>43284</v>
      </c>
      <c r="O19" s="19" t="str">
        <f t="shared" si="6"/>
        <v>To Be Completed</v>
      </c>
      <c r="P19" s="19">
        <f t="shared" ca="1" si="5"/>
        <v>-43284</v>
      </c>
      <c r="Q19" s="45" t="str">
        <f t="shared" ca="1" si="3"/>
        <v>Late</v>
      </c>
      <c r="R19" s="45" t="str">
        <f t="shared" si="4"/>
        <v>TBD</v>
      </c>
      <c r="S19" s="46"/>
    </row>
    <row r="20" spans="1:19" s="10" customFormat="1" ht="153">
      <c r="A20" s="194"/>
      <c r="B20" s="198"/>
      <c r="C20" s="196"/>
      <c r="D20" s="199"/>
      <c r="E20" s="29" t="s">
        <v>40</v>
      </c>
      <c r="F20" s="115" t="s">
        <v>200</v>
      </c>
      <c r="G20" s="28"/>
      <c r="H20" s="27"/>
      <c r="I20" s="29" t="str">
        <f t="shared" si="0"/>
        <v>TBD</v>
      </c>
      <c r="J20" s="43"/>
      <c r="K20" s="44"/>
      <c r="L20" s="44"/>
      <c r="M20" s="96"/>
      <c r="N20" s="18">
        <f t="shared" ca="1" si="1"/>
        <v>43284</v>
      </c>
      <c r="O20" s="19" t="str">
        <f t="shared" si="6"/>
        <v>To Be Completed</v>
      </c>
      <c r="P20" s="19">
        <f t="shared" ca="1" si="5"/>
        <v>-43284</v>
      </c>
      <c r="Q20" s="45" t="str">
        <f t="shared" ca="1" si="3"/>
        <v>Late</v>
      </c>
      <c r="R20" s="45" t="str">
        <f t="shared" si="4"/>
        <v>TBD</v>
      </c>
      <c r="S20" s="46"/>
    </row>
    <row r="21" spans="1:19" s="10" customFormat="1" ht="76.5">
      <c r="A21" s="194"/>
      <c r="B21" s="198"/>
      <c r="C21" s="196"/>
      <c r="D21" s="199"/>
      <c r="E21" s="29" t="s">
        <v>40</v>
      </c>
      <c r="F21" s="115" t="s">
        <v>110</v>
      </c>
      <c r="G21" s="28"/>
      <c r="H21" s="27"/>
      <c r="I21" s="29" t="str">
        <f t="shared" si="0"/>
        <v>TBD</v>
      </c>
      <c r="J21" s="43"/>
      <c r="K21" s="44"/>
      <c r="L21" s="44"/>
      <c r="M21" s="96"/>
      <c r="N21" s="18">
        <f t="shared" ca="1" si="1"/>
        <v>43284</v>
      </c>
      <c r="O21" s="19" t="str">
        <f t="shared" si="6"/>
        <v>To Be Completed</v>
      </c>
      <c r="P21" s="19">
        <f t="shared" ca="1" si="5"/>
        <v>-43284</v>
      </c>
      <c r="Q21" s="45" t="str">
        <f t="shared" ca="1" si="3"/>
        <v>Late</v>
      </c>
      <c r="R21" s="45" t="str">
        <f t="shared" si="4"/>
        <v>TBD</v>
      </c>
      <c r="S21" s="46"/>
    </row>
    <row r="22" spans="1:19" s="10" customFormat="1" ht="51">
      <c r="A22" s="195"/>
      <c r="B22" s="198"/>
      <c r="C22" s="197"/>
      <c r="D22" s="200"/>
      <c r="E22" s="29" t="s">
        <v>40</v>
      </c>
      <c r="F22" s="115" t="s">
        <v>82</v>
      </c>
      <c r="G22" s="28"/>
      <c r="H22" s="27"/>
      <c r="I22" s="29" t="str">
        <f t="shared" si="0"/>
        <v>TBD</v>
      </c>
      <c r="J22" s="43"/>
      <c r="K22" s="44"/>
      <c r="L22" s="44"/>
      <c r="M22" s="96"/>
      <c r="N22" s="18">
        <f t="shared" ca="1" si="1"/>
        <v>43284</v>
      </c>
      <c r="O22" s="19" t="str">
        <f t="shared" si="6"/>
        <v>To Be Completed</v>
      </c>
      <c r="P22" s="19">
        <f t="shared" ca="1" si="5"/>
        <v>-43284</v>
      </c>
      <c r="Q22" s="45" t="str">
        <f t="shared" ca="1" si="3"/>
        <v>Late</v>
      </c>
      <c r="R22" s="45" t="str">
        <f t="shared" si="4"/>
        <v>TBD</v>
      </c>
      <c r="S22" s="46"/>
    </row>
    <row r="23" spans="1:19" s="10" customFormat="1" ht="38.25">
      <c r="A23" s="166" t="s">
        <v>7</v>
      </c>
      <c r="B23" s="170"/>
      <c r="C23" s="163" t="s">
        <v>148</v>
      </c>
      <c r="D23" s="174" t="s">
        <v>201</v>
      </c>
      <c r="E23" s="29" t="s">
        <v>9</v>
      </c>
      <c r="F23" s="115" t="s">
        <v>83</v>
      </c>
      <c r="G23" s="28"/>
      <c r="H23" s="27"/>
      <c r="I23" s="29" t="str">
        <f t="shared" si="0"/>
        <v>TBD</v>
      </c>
      <c r="J23" s="43"/>
      <c r="K23" s="44"/>
      <c r="L23" s="44"/>
      <c r="M23" s="96"/>
      <c r="N23" s="18">
        <f t="shared" ca="1" si="1"/>
        <v>43284</v>
      </c>
      <c r="O23" s="19" t="str">
        <f t="shared" si="6"/>
        <v>To Be Completed</v>
      </c>
      <c r="P23" s="19">
        <f t="shared" ca="1" si="5"/>
        <v>-43284</v>
      </c>
      <c r="Q23" s="45" t="str">
        <f t="shared" ca="1" si="3"/>
        <v>Late</v>
      </c>
      <c r="R23" s="45" t="str">
        <f t="shared" si="4"/>
        <v>TBD</v>
      </c>
      <c r="S23" s="46"/>
    </row>
    <row r="24" spans="1:19" s="10" customFormat="1" ht="216.75">
      <c r="A24" s="182"/>
      <c r="B24" s="186"/>
      <c r="C24" s="188"/>
      <c r="D24" s="174"/>
      <c r="E24" s="29" t="s">
        <v>40</v>
      </c>
      <c r="F24" s="116" t="s">
        <v>84</v>
      </c>
      <c r="G24" s="28"/>
      <c r="H24" s="27"/>
      <c r="I24" s="29" t="str">
        <f t="shared" si="0"/>
        <v>TBD</v>
      </c>
      <c r="J24" s="43"/>
      <c r="K24" s="44"/>
      <c r="L24" s="44"/>
      <c r="M24" s="96"/>
      <c r="N24" s="18">
        <f t="shared" ca="1" si="1"/>
        <v>43284</v>
      </c>
      <c r="O24" s="19" t="str">
        <f t="shared" si="6"/>
        <v>To Be Completed</v>
      </c>
      <c r="P24" s="19">
        <f t="shared" ca="1" si="5"/>
        <v>-43284</v>
      </c>
      <c r="Q24" s="45" t="str">
        <f t="shared" ca="1" si="3"/>
        <v>Late</v>
      </c>
      <c r="R24" s="45" t="str">
        <f t="shared" si="4"/>
        <v>TBD</v>
      </c>
      <c r="S24" s="46"/>
    </row>
    <row r="25" spans="1:19" s="10" customFormat="1" ht="76.5">
      <c r="A25" s="191"/>
      <c r="B25" s="193"/>
      <c r="C25" s="192"/>
      <c r="D25" s="174"/>
      <c r="E25" s="29" t="s">
        <v>9</v>
      </c>
      <c r="F25" s="116" t="s">
        <v>85</v>
      </c>
      <c r="G25" s="28"/>
      <c r="H25" s="27"/>
      <c r="I25" s="29" t="str">
        <f t="shared" si="0"/>
        <v>TBD</v>
      </c>
      <c r="J25" s="43"/>
      <c r="K25" s="44"/>
      <c r="L25" s="44"/>
      <c r="M25" s="96"/>
      <c r="N25" s="18">
        <f t="shared" ca="1" si="1"/>
        <v>43284</v>
      </c>
      <c r="O25" s="19" t="str">
        <f t="shared" si="6"/>
        <v>To Be Completed</v>
      </c>
      <c r="P25" s="19">
        <f t="shared" ca="1" si="5"/>
        <v>-43284</v>
      </c>
      <c r="Q25" s="45" t="str">
        <f t="shared" ca="1" si="3"/>
        <v>Late</v>
      </c>
      <c r="R25" s="45" t="str">
        <f t="shared" si="4"/>
        <v>TBD</v>
      </c>
      <c r="S25" s="46"/>
    </row>
    <row r="26" spans="1:19" s="10" customFormat="1" ht="63.75">
      <c r="A26" s="173" t="s">
        <v>7</v>
      </c>
      <c r="B26" s="170"/>
      <c r="C26" s="169" t="s">
        <v>152</v>
      </c>
      <c r="D26" s="174" t="s">
        <v>149</v>
      </c>
      <c r="E26" s="29" t="s">
        <v>9</v>
      </c>
      <c r="F26" s="115" t="s">
        <v>111</v>
      </c>
      <c r="G26" s="28"/>
      <c r="H26" s="27"/>
      <c r="I26" s="29" t="str">
        <f t="shared" si="0"/>
        <v>TBD</v>
      </c>
      <c r="J26" s="43"/>
      <c r="K26" s="44"/>
      <c r="L26" s="44"/>
      <c r="M26" s="96"/>
      <c r="N26" s="18">
        <f t="shared" ca="1" si="1"/>
        <v>43284</v>
      </c>
      <c r="O26" s="19" t="str">
        <f t="shared" si="6"/>
        <v>To Be Completed</v>
      </c>
      <c r="P26" s="19">
        <f t="shared" ca="1" si="5"/>
        <v>-43284</v>
      </c>
      <c r="Q26" s="45" t="str">
        <f t="shared" ca="1" si="3"/>
        <v>Late</v>
      </c>
      <c r="R26" s="45" t="str">
        <f t="shared" si="4"/>
        <v>TBD</v>
      </c>
      <c r="S26" s="46"/>
    </row>
    <row r="27" spans="1:19" s="10" customFormat="1" ht="63.75">
      <c r="A27" s="190"/>
      <c r="B27" s="184"/>
      <c r="C27" s="189"/>
      <c r="D27" s="174"/>
      <c r="E27" s="29" t="s">
        <v>9</v>
      </c>
      <c r="F27" s="115" t="s">
        <v>112</v>
      </c>
      <c r="G27" s="28"/>
      <c r="H27" s="27"/>
      <c r="I27" s="29" t="str">
        <f t="shared" si="0"/>
        <v>TBD</v>
      </c>
      <c r="J27" s="43"/>
      <c r="K27" s="44"/>
      <c r="L27" s="44"/>
      <c r="M27" s="96"/>
      <c r="N27" s="18">
        <f t="shared" ca="1" si="1"/>
        <v>43284</v>
      </c>
      <c r="O27" s="19" t="str">
        <f t="shared" si="6"/>
        <v>To Be Completed</v>
      </c>
      <c r="P27" s="19">
        <f t="shared" ca="1" si="5"/>
        <v>-43284</v>
      </c>
      <c r="Q27" s="45" t="str">
        <f t="shared" ca="1" si="3"/>
        <v>Late</v>
      </c>
      <c r="R27" s="45" t="str">
        <f t="shared" si="4"/>
        <v>TBD</v>
      </c>
      <c r="S27" s="46"/>
    </row>
    <row r="28" spans="1:19" s="10" customFormat="1" ht="51">
      <c r="A28" s="190"/>
      <c r="B28" s="184"/>
      <c r="C28" s="189"/>
      <c r="D28" s="174"/>
      <c r="E28" s="29" t="s">
        <v>40</v>
      </c>
      <c r="F28" s="115" t="s">
        <v>113</v>
      </c>
      <c r="G28" s="28"/>
      <c r="H28" s="27"/>
      <c r="I28" s="29" t="str">
        <f t="shared" ref="I28:I79" si="7">IF(G28="", "TBD", IF(G28="Compliant", "No", "Yes"))</f>
        <v>TBD</v>
      </c>
      <c r="J28" s="43"/>
      <c r="K28" s="44"/>
      <c r="L28" s="44"/>
      <c r="M28" s="96"/>
      <c r="N28" s="18">
        <f t="shared" ca="1" si="1"/>
        <v>43284</v>
      </c>
      <c r="O28" s="19" t="str">
        <f t="shared" si="6"/>
        <v>To Be Completed</v>
      </c>
      <c r="P28" s="19">
        <f t="shared" ca="1" si="5"/>
        <v>-43284</v>
      </c>
      <c r="Q28" s="45" t="str">
        <f t="shared" ca="1" si="3"/>
        <v>Late</v>
      </c>
      <c r="R28" s="45" t="str">
        <f t="shared" si="4"/>
        <v>TBD</v>
      </c>
      <c r="S28" s="46"/>
    </row>
    <row r="29" spans="1:19" s="10" customFormat="1" ht="51">
      <c r="A29" s="190"/>
      <c r="B29" s="184"/>
      <c r="C29" s="189"/>
      <c r="D29" s="174"/>
      <c r="E29" s="29" t="s">
        <v>40</v>
      </c>
      <c r="F29" s="115" t="s">
        <v>114</v>
      </c>
      <c r="G29" s="28"/>
      <c r="H29" s="27"/>
      <c r="I29" s="29" t="str">
        <f t="shared" si="7"/>
        <v>TBD</v>
      </c>
      <c r="J29" s="43"/>
      <c r="K29" s="44"/>
      <c r="L29" s="44"/>
      <c r="M29" s="96"/>
      <c r="N29" s="18">
        <f t="shared" ca="1" si="1"/>
        <v>43284</v>
      </c>
      <c r="O29" s="19" t="str">
        <f t="shared" si="6"/>
        <v>To Be Completed</v>
      </c>
      <c r="P29" s="19">
        <f t="shared" ca="1" si="5"/>
        <v>-43284</v>
      </c>
      <c r="Q29" s="45" t="str">
        <f t="shared" ca="1" si="3"/>
        <v>Late</v>
      </c>
      <c r="R29" s="45" t="str">
        <f t="shared" si="4"/>
        <v>TBD</v>
      </c>
      <c r="S29" s="46"/>
    </row>
    <row r="30" spans="1:19" s="10" customFormat="1" ht="114.75">
      <c r="A30" s="190"/>
      <c r="B30" s="184"/>
      <c r="C30" s="189"/>
      <c r="D30" s="174"/>
      <c r="E30" s="29" t="s">
        <v>40</v>
      </c>
      <c r="F30" s="115" t="s">
        <v>115</v>
      </c>
      <c r="G30" s="28"/>
      <c r="H30" s="27"/>
      <c r="I30" s="29" t="str">
        <f t="shared" si="7"/>
        <v>TBD</v>
      </c>
      <c r="J30" s="43"/>
      <c r="K30" s="44"/>
      <c r="L30" s="44"/>
      <c r="M30" s="96"/>
      <c r="N30" s="18">
        <f t="shared" ca="1" si="1"/>
        <v>43284</v>
      </c>
      <c r="O30" s="19" t="str">
        <f t="shared" si="6"/>
        <v>To Be Completed</v>
      </c>
      <c r="P30" s="19">
        <f t="shared" ca="1" si="5"/>
        <v>-43284</v>
      </c>
      <c r="Q30" s="45" t="str">
        <f t="shared" ca="1" si="3"/>
        <v>Late</v>
      </c>
      <c r="R30" s="45" t="str">
        <f t="shared" si="4"/>
        <v>TBD</v>
      </c>
      <c r="S30" s="46"/>
    </row>
    <row r="31" spans="1:19" s="10" customFormat="1" ht="51">
      <c r="A31" s="166" t="s">
        <v>7</v>
      </c>
      <c r="B31" s="170"/>
      <c r="C31" s="163" t="s">
        <v>150</v>
      </c>
      <c r="D31" s="160" t="s">
        <v>151</v>
      </c>
      <c r="E31" s="29" t="s">
        <v>9</v>
      </c>
      <c r="F31" s="115" t="s">
        <v>116</v>
      </c>
      <c r="G31" s="28"/>
      <c r="H31" s="27"/>
      <c r="I31" s="29" t="str">
        <f t="shared" si="7"/>
        <v>TBD</v>
      </c>
      <c r="J31" s="43"/>
      <c r="K31" s="44"/>
      <c r="L31" s="44"/>
      <c r="M31" s="96"/>
      <c r="N31" s="18">
        <f t="shared" ca="1" si="1"/>
        <v>43284</v>
      </c>
      <c r="O31" s="19" t="str">
        <f t="shared" si="6"/>
        <v>To Be Completed</v>
      </c>
      <c r="P31" s="19">
        <f t="shared" ca="1" si="5"/>
        <v>-43284</v>
      </c>
      <c r="Q31" s="45" t="str">
        <f t="shared" ca="1" si="3"/>
        <v>Late</v>
      </c>
      <c r="R31" s="45" t="str">
        <f t="shared" si="4"/>
        <v>TBD</v>
      </c>
      <c r="S31" s="46"/>
    </row>
    <row r="32" spans="1:19" s="10" customFormat="1" ht="25.5">
      <c r="A32" s="167"/>
      <c r="B32" s="171"/>
      <c r="C32" s="164"/>
      <c r="D32" s="161"/>
      <c r="E32" s="29" t="s">
        <v>9</v>
      </c>
      <c r="F32" s="115" t="s">
        <v>117</v>
      </c>
      <c r="G32" s="28"/>
      <c r="H32" s="27"/>
      <c r="I32" s="29" t="str">
        <f t="shared" si="7"/>
        <v>TBD</v>
      </c>
      <c r="J32" s="43"/>
      <c r="K32" s="44"/>
      <c r="L32" s="44"/>
      <c r="M32" s="96"/>
      <c r="N32" s="18">
        <f t="shared" ca="1" si="1"/>
        <v>43284</v>
      </c>
      <c r="O32" s="19" t="str">
        <f t="shared" si="6"/>
        <v>To Be Completed</v>
      </c>
      <c r="P32" s="19">
        <f t="shared" ca="1" si="5"/>
        <v>-43284</v>
      </c>
      <c r="Q32" s="45" t="str">
        <f t="shared" ca="1" si="3"/>
        <v>Late</v>
      </c>
      <c r="R32" s="45" t="str">
        <f t="shared" si="4"/>
        <v>TBD</v>
      </c>
      <c r="S32" s="46"/>
    </row>
    <row r="33" spans="1:19" s="10" customFormat="1" ht="51">
      <c r="A33" s="167"/>
      <c r="B33" s="171"/>
      <c r="C33" s="164"/>
      <c r="D33" s="161"/>
      <c r="E33" s="29" t="s">
        <v>9</v>
      </c>
      <c r="F33" s="116" t="s">
        <v>118</v>
      </c>
      <c r="G33" s="28"/>
      <c r="H33" s="27"/>
      <c r="I33" s="29" t="str">
        <f t="shared" si="7"/>
        <v>TBD</v>
      </c>
      <c r="J33" s="43"/>
      <c r="K33" s="44"/>
      <c r="L33" s="44"/>
      <c r="M33" s="96"/>
      <c r="N33" s="18">
        <f t="shared" ca="1" si="1"/>
        <v>43284</v>
      </c>
      <c r="O33" s="19" t="str">
        <f t="shared" si="6"/>
        <v>To Be Completed</v>
      </c>
      <c r="P33" s="19">
        <f t="shared" ca="1" si="5"/>
        <v>-43284</v>
      </c>
      <c r="Q33" s="45" t="str">
        <f t="shared" ca="1" si="3"/>
        <v>Late</v>
      </c>
      <c r="R33" s="45" t="str">
        <f t="shared" si="4"/>
        <v>TBD</v>
      </c>
      <c r="S33" s="46"/>
    </row>
    <row r="34" spans="1:19" s="10" customFormat="1" ht="76.5">
      <c r="A34" s="167"/>
      <c r="B34" s="171"/>
      <c r="C34" s="164"/>
      <c r="D34" s="161"/>
      <c r="E34" s="29" t="s">
        <v>9</v>
      </c>
      <c r="F34" s="116" t="s">
        <v>103</v>
      </c>
      <c r="G34" s="28"/>
      <c r="H34" s="27"/>
      <c r="I34" s="29" t="str">
        <f t="shared" si="7"/>
        <v>TBD</v>
      </c>
      <c r="J34" s="43"/>
      <c r="K34" s="44"/>
      <c r="L34" s="44"/>
      <c r="M34" s="96"/>
      <c r="N34" s="18">
        <f t="shared" ca="1" si="1"/>
        <v>43284</v>
      </c>
      <c r="O34" s="19" t="str">
        <f t="shared" si="6"/>
        <v>To Be Completed</v>
      </c>
      <c r="P34" s="19">
        <f t="shared" ca="1" si="5"/>
        <v>-43284</v>
      </c>
      <c r="Q34" s="45" t="str">
        <f t="shared" ca="1" si="3"/>
        <v>Late</v>
      </c>
      <c r="R34" s="45" t="str">
        <f t="shared" si="4"/>
        <v>TBD</v>
      </c>
      <c r="S34" s="46"/>
    </row>
    <row r="35" spans="1:19" s="10" customFormat="1" ht="51">
      <c r="A35" s="167"/>
      <c r="B35" s="171"/>
      <c r="C35" s="164"/>
      <c r="D35" s="161"/>
      <c r="E35" s="29" t="s">
        <v>40</v>
      </c>
      <c r="F35" s="115" t="s">
        <v>182</v>
      </c>
      <c r="G35" s="28"/>
      <c r="H35" s="27"/>
      <c r="I35" s="29" t="str">
        <f t="shared" si="7"/>
        <v>TBD</v>
      </c>
      <c r="J35" s="43"/>
      <c r="K35" s="44"/>
      <c r="L35" s="44"/>
      <c r="M35" s="96"/>
      <c r="N35" s="18">
        <f t="shared" ca="1" si="1"/>
        <v>43284</v>
      </c>
      <c r="O35" s="19" t="str">
        <f t="shared" si="6"/>
        <v>To Be Completed</v>
      </c>
      <c r="P35" s="19">
        <f t="shared" ca="1" si="5"/>
        <v>-43284</v>
      </c>
      <c r="Q35" s="45" t="str">
        <f t="shared" ca="1" si="3"/>
        <v>Late</v>
      </c>
      <c r="R35" s="45" t="str">
        <f t="shared" si="4"/>
        <v>TBD</v>
      </c>
      <c r="S35" s="46"/>
    </row>
    <row r="36" spans="1:19" s="10" customFormat="1" ht="76.5">
      <c r="A36" s="167"/>
      <c r="B36" s="171"/>
      <c r="C36" s="164"/>
      <c r="D36" s="161"/>
      <c r="E36" s="29" t="s">
        <v>40</v>
      </c>
      <c r="F36" s="115" t="s">
        <v>183</v>
      </c>
      <c r="G36" s="28"/>
      <c r="H36" s="27"/>
      <c r="I36" s="29" t="str">
        <f t="shared" si="7"/>
        <v>TBD</v>
      </c>
      <c r="J36" s="43"/>
      <c r="K36" s="44"/>
      <c r="L36" s="44"/>
      <c r="M36" s="96"/>
      <c r="N36" s="18">
        <f t="shared" ca="1" si="1"/>
        <v>43284</v>
      </c>
      <c r="O36" s="19" t="str">
        <f t="shared" si="6"/>
        <v>To Be Completed</v>
      </c>
      <c r="P36" s="19">
        <f t="shared" ca="1" si="5"/>
        <v>-43284</v>
      </c>
      <c r="Q36" s="45" t="str">
        <f t="shared" ca="1" si="3"/>
        <v>Late</v>
      </c>
      <c r="R36" s="45" t="str">
        <f t="shared" si="4"/>
        <v>TBD</v>
      </c>
      <c r="S36" s="46"/>
    </row>
    <row r="37" spans="1:19" s="10" customFormat="1" ht="51">
      <c r="A37" s="167"/>
      <c r="B37" s="171"/>
      <c r="C37" s="164"/>
      <c r="D37" s="161"/>
      <c r="E37" s="29" t="s">
        <v>40</v>
      </c>
      <c r="F37" s="115" t="s">
        <v>184</v>
      </c>
      <c r="G37" s="28"/>
      <c r="H37" s="27"/>
      <c r="I37" s="29" t="str">
        <f t="shared" si="7"/>
        <v>TBD</v>
      </c>
      <c r="J37" s="43"/>
      <c r="K37" s="44"/>
      <c r="L37" s="44"/>
      <c r="M37" s="96"/>
      <c r="N37" s="18">
        <f t="shared" ca="1" si="1"/>
        <v>43284</v>
      </c>
      <c r="O37" s="19" t="str">
        <f t="shared" si="6"/>
        <v>To Be Completed</v>
      </c>
      <c r="P37" s="19">
        <f t="shared" ca="1" si="5"/>
        <v>-43284</v>
      </c>
      <c r="Q37" s="45" t="str">
        <f t="shared" ca="1" si="3"/>
        <v>Late</v>
      </c>
      <c r="R37" s="45" t="str">
        <f t="shared" si="4"/>
        <v>TBD</v>
      </c>
      <c r="S37" s="46"/>
    </row>
    <row r="38" spans="1:19" s="10" customFormat="1" ht="38.25">
      <c r="A38" s="168"/>
      <c r="B38" s="184"/>
      <c r="C38" s="165"/>
      <c r="D38" s="162"/>
      <c r="E38" s="29" t="s">
        <v>40</v>
      </c>
      <c r="F38" s="115" t="s">
        <v>181</v>
      </c>
      <c r="G38" s="28"/>
      <c r="H38" s="27"/>
      <c r="I38" s="29" t="str">
        <f t="shared" si="7"/>
        <v>TBD</v>
      </c>
      <c r="J38" s="43"/>
      <c r="K38" s="44"/>
      <c r="L38" s="44"/>
      <c r="M38" s="96"/>
      <c r="N38" s="18">
        <f t="shared" ca="1" si="1"/>
        <v>43284</v>
      </c>
      <c r="O38" s="19" t="str">
        <f t="shared" si="6"/>
        <v>To Be Completed</v>
      </c>
      <c r="P38" s="19">
        <f t="shared" ca="1" si="5"/>
        <v>-43284</v>
      </c>
      <c r="Q38" s="45" t="str">
        <f t="shared" ca="1" si="3"/>
        <v>Late</v>
      </c>
      <c r="R38" s="45" t="str">
        <f t="shared" si="4"/>
        <v>TBD</v>
      </c>
      <c r="S38" s="46"/>
    </row>
    <row r="39" spans="1:19" s="10" customFormat="1" ht="63.75">
      <c r="A39" s="166" t="s">
        <v>7</v>
      </c>
      <c r="B39" s="170"/>
      <c r="C39" s="163" t="s">
        <v>153</v>
      </c>
      <c r="D39" s="174" t="s">
        <v>173</v>
      </c>
      <c r="E39" s="29" t="s">
        <v>9</v>
      </c>
      <c r="F39" s="115" t="s">
        <v>41</v>
      </c>
      <c r="G39" s="28"/>
      <c r="H39" s="27"/>
      <c r="I39" s="29" t="str">
        <f t="shared" si="7"/>
        <v>TBD</v>
      </c>
      <c r="J39" s="43"/>
      <c r="K39" s="44"/>
      <c r="L39" s="44"/>
      <c r="M39" s="96"/>
      <c r="N39" s="18">
        <f t="shared" ca="1" si="1"/>
        <v>43284</v>
      </c>
      <c r="O39" s="19" t="str">
        <f t="shared" si="6"/>
        <v>To Be Completed</v>
      </c>
      <c r="P39" s="19">
        <f t="shared" ca="1" si="5"/>
        <v>-43284</v>
      </c>
      <c r="Q39" s="45" t="str">
        <f t="shared" ca="1" si="3"/>
        <v>Late</v>
      </c>
      <c r="R39" s="45" t="str">
        <f t="shared" si="4"/>
        <v>TBD</v>
      </c>
      <c r="S39" s="46"/>
    </row>
    <row r="40" spans="1:19" s="10" customFormat="1" ht="173.25" customHeight="1">
      <c r="A40" s="182"/>
      <c r="B40" s="186"/>
      <c r="C40" s="188"/>
      <c r="D40" s="174"/>
      <c r="E40" s="29" t="s">
        <v>9</v>
      </c>
      <c r="F40" s="115" t="s">
        <v>42</v>
      </c>
      <c r="G40" s="28"/>
      <c r="H40" s="27"/>
      <c r="I40" s="29" t="str">
        <f t="shared" si="7"/>
        <v>TBD</v>
      </c>
      <c r="J40" s="43"/>
      <c r="K40" s="44"/>
      <c r="L40" s="44"/>
      <c r="M40" s="96"/>
      <c r="N40" s="18">
        <f t="shared" ca="1" si="1"/>
        <v>43284</v>
      </c>
      <c r="O40" s="19" t="str">
        <f t="shared" si="6"/>
        <v>To Be Completed</v>
      </c>
      <c r="P40" s="19">
        <f t="shared" ca="1" si="5"/>
        <v>-43284</v>
      </c>
      <c r="Q40" s="45" t="str">
        <f t="shared" ca="1" si="3"/>
        <v>Late</v>
      </c>
      <c r="R40" s="45" t="str">
        <f t="shared" si="4"/>
        <v>TBD</v>
      </c>
      <c r="S40" s="46"/>
    </row>
    <row r="41" spans="1:19" s="10" customFormat="1" ht="89.25">
      <c r="A41" s="191"/>
      <c r="B41" s="193"/>
      <c r="C41" s="192"/>
      <c r="D41" s="174"/>
      <c r="E41" s="29" t="s">
        <v>9</v>
      </c>
      <c r="F41" s="115" t="s">
        <v>43</v>
      </c>
      <c r="G41" s="28"/>
      <c r="H41" s="27"/>
      <c r="I41" s="29" t="str">
        <f t="shared" si="7"/>
        <v>TBD</v>
      </c>
      <c r="J41" s="43"/>
      <c r="K41" s="44"/>
      <c r="L41" s="44"/>
      <c r="M41" s="96"/>
      <c r="N41" s="18">
        <f t="shared" ca="1" si="1"/>
        <v>43284</v>
      </c>
      <c r="O41" s="19" t="str">
        <f t="shared" si="6"/>
        <v>To Be Completed</v>
      </c>
      <c r="P41" s="19">
        <f t="shared" ca="1" si="5"/>
        <v>-43284</v>
      </c>
      <c r="Q41" s="45" t="str">
        <f t="shared" ca="1" si="3"/>
        <v>Late</v>
      </c>
      <c r="R41" s="45" t="str">
        <f t="shared" si="4"/>
        <v>TBD</v>
      </c>
      <c r="S41" s="46"/>
    </row>
    <row r="42" spans="1:19" s="10" customFormat="1" ht="51">
      <c r="A42" s="173" t="s">
        <v>7</v>
      </c>
      <c r="B42" s="170"/>
      <c r="C42" s="169" t="s">
        <v>155</v>
      </c>
      <c r="D42" s="174" t="s">
        <v>154</v>
      </c>
      <c r="E42" s="29" t="s">
        <v>9</v>
      </c>
      <c r="F42" s="115" t="s">
        <v>44</v>
      </c>
      <c r="G42" s="28"/>
      <c r="H42" s="27"/>
      <c r="I42" s="29" t="str">
        <f t="shared" si="7"/>
        <v>TBD</v>
      </c>
      <c r="J42" s="43"/>
      <c r="K42" s="44"/>
      <c r="L42" s="44"/>
      <c r="M42" s="96"/>
      <c r="N42" s="18">
        <f t="shared" ca="1" si="1"/>
        <v>43284</v>
      </c>
      <c r="O42" s="19" t="str">
        <f t="shared" si="6"/>
        <v>To Be Completed</v>
      </c>
      <c r="P42" s="19">
        <f t="shared" ca="1" si="5"/>
        <v>-43284</v>
      </c>
      <c r="Q42" s="45" t="str">
        <f t="shared" ca="1" si="3"/>
        <v>Late</v>
      </c>
      <c r="R42" s="45" t="str">
        <f t="shared" si="4"/>
        <v>TBD</v>
      </c>
      <c r="S42" s="46"/>
    </row>
    <row r="43" spans="1:19" s="10" customFormat="1" ht="127.5">
      <c r="A43" s="190"/>
      <c r="B43" s="186"/>
      <c r="C43" s="189"/>
      <c r="D43" s="174"/>
      <c r="E43" s="29" t="s">
        <v>9</v>
      </c>
      <c r="F43" s="115" t="s">
        <v>202</v>
      </c>
      <c r="G43" s="28"/>
      <c r="H43" s="27"/>
      <c r="I43" s="29" t="str">
        <f t="shared" si="7"/>
        <v>TBD</v>
      </c>
      <c r="J43" s="43"/>
      <c r="K43" s="44"/>
      <c r="L43" s="44"/>
      <c r="M43" s="96"/>
      <c r="N43" s="18">
        <f t="shared" ca="1" si="1"/>
        <v>43284</v>
      </c>
      <c r="O43" s="19" t="str">
        <f t="shared" si="6"/>
        <v>To Be Completed</v>
      </c>
      <c r="P43" s="19">
        <f t="shared" ca="1" si="5"/>
        <v>-43284</v>
      </c>
      <c r="Q43" s="45" t="str">
        <f t="shared" ca="1" si="3"/>
        <v>Late</v>
      </c>
      <c r="R43" s="45" t="str">
        <f t="shared" si="4"/>
        <v>TBD</v>
      </c>
      <c r="S43" s="46"/>
    </row>
    <row r="44" spans="1:19" s="10" customFormat="1" ht="63.75">
      <c r="A44" s="190"/>
      <c r="B44" s="186"/>
      <c r="C44" s="189"/>
      <c r="D44" s="174"/>
      <c r="E44" s="29" t="s">
        <v>40</v>
      </c>
      <c r="F44" s="115" t="s">
        <v>94</v>
      </c>
      <c r="G44" s="28"/>
      <c r="H44" s="27"/>
      <c r="I44" s="29" t="str">
        <f t="shared" si="7"/>
        <v>TBD</v>
      </c>
      <c r="J44" s="43"/>
      <c r="K44" s="44"/>
      <c r="L44" s="44"/>
      <c r="M44" s="96"/>
      <c r="N44" s="18">
        <f t="shared" ca="1" si="1"/>
        <v>43284</v>
      </c>
      <c r="O44" s="19" t="str">
        <f t="shared" si="6"/>
        <v>To Be Completed</v>
      </c>
      <c r="P44" s="19">
        <f t="shared" ca="1" si="5"/>
        <v>-43284</v>
      </c>
      <c r="Q44" s="45" t="str">
        <f t="shared" ca="1" si="3"/>
        <v>Late</v>
      </c>
      <c r="R44" s="45" t="str">
        <f t="shared" si="4"/>
        <v>TBD</v>
      </c>
      <c r="S44" s="46"/>
    </row>
    <row r="45" spans="1:19" s="10" customFormat="1" ht="25.5">
      <c r="A45" s="173" t="s">
        <v>7</v>
      </c>
      <c r="B45" s="170"/>
      <c r="C45" s="169" t="s">
        <v>156</v>
      </c>
      <c r="D45" s="174"/>
      <c r="E45" s="29" t="s">
        <v>9</v>
      </c>
      <c r="F45" s="115" t="s">
        <v>45</v>
      </c>
      <c r="G45" s="28"/>
      <c r="H45" s="27"/>
      <c r="I45" s="29" t="str">
        <f t="shared" si="7"/>
        <v>TBD</v>
      </c>
      <c r="J45" s="43"/>
      <c r="K45" s="44"/>
      <c r="L45" s="44"/>
      <c r="M45" s="96"/>
      <c r="N45" s="18">
        <f t="shared" ca="1" si="1"/>
        <v>43284</v>
      </c>
      <c r="O45" s="19" t="str">
        <f t="shared" si="6"/>
        <v>To Be Completed</v>
      </c>
      <c r="P45" s="19">
        <f t="shared" ca="1" si="5"/>
        <v>-43284</v>
      </c>
      <c r="Q45" s="45" t="str">
        <f t="shared" ca="1" si="3"/>
        <v>Late</v>
      </c>
      <c r="R45" s="45" t="str">
        <f t="shared" si="4"/>
        <v>TBD</v>
      </c>
      <c r="S45" s="46"/>
    </row>
    <row r="46" spans="1:19" s="10" customFormat="1" ht="102">
      <c r="A46" s="190"/>
      <c r="B46" s="184"/>
      <c r="C46" s="189"/>
      <c r="D46" s="174"/>
      <c r="E46" s="29" t="s">
        <v>40</v>
      </c>
      <c r="F46" s="115" t="s">
        <v>119</v>
      </c>
      <c r="G46" s="28"/>
      <c r="H46" s="27"/>
      <c r="I46" s="29" t="str">
        <f t="shared" si="7"/>
        <v>TBD</v>
      </c>
      <c r="J46" s="43"/>
      <c r="K46" s="44"/>
      <c r="L46" s="44"/>
      <c r="M46" s="96"/>
      <c r="N46" s="18">
        <f t="shared" ca="1" si="1"/>
        <v>43284</v>
      </c>
      <c r="O46" s="19" t="str">
        <f t="shared" si="6"/>
        <v>To Be Completed</v>
      </c>
      <c r="P46" s="19">
        <f t="shared" ca="1" si="5"/>
        <v>-43284</v>
      </c>
      <c r="Q46" s="45" t="str">
        <f t="shared" ca="1" si="3"/>
        <v>Late</v>
      </c>
      <c r="R46" s="45" t="str">
        <f t="shared" si="4"/>
        <v>TBD</v>
      </c>
      <c r="S46" s="46"/>
    </row>
    <row r="47" spans="1:19" s="10" customFormat="1" ht="89.25">
      <c r="A47" s="190"/>
      <c r="B47" s="184"/>
      <c r="C47" s="189"/>
      <c r="D47" s="174"/>
      <c r="E47" s="29" t="s">
        <v>40</v>
      </c>
      <c r="F47" s="115" t="s">
        <v>120</v>
      </c>
      <c r="G47" s="28"/>
      <c r="H47" s="27"/>
      <c r="I47" s="29" t="str">
        <f t="shared" si="7"/>
        <v>TBD</v>
      </c>
      <c r="J47" s="43"/>
      <c r="K47" s="44"/>
      <c r="L47" s="44"/>
      <c r="M47" s="96"/>
      <c r="N47" s="18">
        <f t="shared" ca="1" si="1"/>
        <v>43284</v>
      </c>
      <c r="O47" s="19" t="str">
        <f t="shared" si="6"/>
        <v>To Be Completed</v>
      </c>
      <c r="P47" s="19">
        <f t="shared" ca="1" si="5"/>
        <v>-43284</v>
      </c>
      <c r="Q47" s="45" t="str">
        <f t="shared" ref="Q47:Q78" ca="1" si="8">IF(O47="Completed","Completed",IF(P47&gt;0,"Not Yet Due",(IF(P47&lt;0,"Late",IF(J47="","n/a","")))))</f>
        <v>Late</v>
      </c>
      <c r="R47" s="45" t="str">
        <f t="shared" ref="R47:R78" si="9">IF(I47="TBD","TBD",IF(I47="No","No Action Required",IF(I47="Yes",Q47,"TBD")))</f>
        <v>TBD</v>
      </c>
      <c r="S47" s="46"/>
    </row>
    <row r="48" spans="1:19" s="10" customFormat="1" ht="127.5">
      <c r="A48" s="173" t="s">
        <v>7</v>
      </c>
      <c r="B48" s="170"/>
      <c r="C48" s="169" t="s">
        <v>157</v>
      </c>
      <c r="D48" s="174"/>
      <c r="E48" s="29" t="s">
        <v>9</v>
      </c>
      <c r="F48" s="115" t="s">
        <v>203</v>
      </c>
      <c r="G48" s="28"/>
      <c r="H48" s="27"/>
      <c r="I48" s="29" t="str">
        <f t="shared" si="7"/>
        <v>TBD</v>
      </c>
      <c r="J48" s="43"/>
      <c r="K48" s="44"/>
      <c r="L48" s="44"/>
      <c r="M48" s="96"/>
      <c r="N48" s="18">
        <f t="shared" ca="1" si="1"/>
        <v>43284</v>
      </c>
      <c r="O48" s="19" t="str">
        <f t="shared" si="6"/>
        <v>To Be Completed</v>
      </c>
      <c r="P48" s="19">
        <f t="shared" ca="1" si="5"/>
        <v>-43284</v>
      </c>
      <c r="Q48" s="45" t="str">
        <f t="shared" ca="1" si="8"/>
        <v>Late</v>
      </c>
      <c r="R48" s="45" t="str">
        <f t="shared" si="9"/>
        <v>TBD</v>
      </c>
      <c r="S48" s="46"/>
    </row>
    <row r="49" spans="1:19" s="10" customFormat="1" ht="63.75">
      <c r="A49" s="173"/>
      <c r="B49" s="171"/>
      <c r="C49" s="169"/>
      <c r="D49" s="174"/>
      <c r="E49" s="29" t="s">
        <v>40</v>
      </c>
      <c r="F49" s="115" t="s">
        <v>121</v>
      </c>
      <c r="G49" s="28"/>
      <c r="H49" s="27"/>
      <c r="I49" s="29" t="str">
        <f t="shared" si="7"/>
        <v>TBD</v>
      </c>
      <c r="J49" s="43"/>
      <c r="K49" s="44"/>
      <c r="L49" s="44"/>
      <c r="M49" s="96"/>
      <c r="N49" s="18">
        <f t="shared" ca="1" si="1"/>
        <v>43284</v>
      </c>
      <c r="O49" s="19" t="str">
        <f t="shared" si="6"/>
        <v>To Be Completed</v>
      </c>
      <c r="P49" s="19">
        <f t="shared" ca="1" si="5"/>
        <v>-43284</v>
      </c>
      <c r="Q49" s="45" t="str">
        <f t="shared" ca="1" si="8"/>
        <v>Late</v>
      </c>
      <c r="R49" s="45" t="str">
        <f t="shared" si="9"/>
        <v>TBD</v>
      </c>
      <c r="S49" s="46"/>
    </row>
    <row r="50" spans="1:19" s="10" customFormat="1" ht="51">
      <c r="A50" s="173"/>
      <c r="B50" s="171"/>
      <c r="C50" s="169"/>
      <c r="D50" s="174"/>
      <c r="E50" s="29" t="s">
        <v>40</v>
      </c>
      <c r="F50" s="115" t="s">
        <v>46</v>
      </c>
      <c r="G50" s="28"/>
      <c r="H50" s="27"/>
      <c r="I50" s="29" t="str">
        <f t="shared" si="7"/>
        <v>TBD</v>
      </c>
      <c r="J50" s="43"/>
      <c r="K50" s="44"/>
      <c r="L50" s="44"/>
      <c r="M50" s="96"/>
      <c r="N50" s="18">
        <f t="shared" ca="1" si="1"/>
        <v>43284</v>
      </c>
      <c r="O50" s="19" t="str">
        <f t="shared" si="6"/>
        <v>To Be Completed</v>
      </c>
      <c r="P50" s="19">
        <f t="shared" ca="1" si="5"/>
        <v>-43284</v>
      </c>
      <c r="Q50" s="45" t="str">
        <f t="shared" ca="1" si="8"/>
        <v>Late</v>
      </c>
      <c r="R50" s="45" t="str">
        <f t="shared" si="9"/>
        <v>TBD</v>
      </c>
      <c r="S50" s="46"/>
    </row>
    <row r="51" spans="1:19" s="10" customFormat="1" ht="127.5">
      <c r="A51" s="173"/>
      <c r="B51" s="171"/>
      <c r="C51" s="169"/>
      <c r="D51" s="174"/>
      <c r="E51" s="29" t="s">
        <v>40</v>
      </c>
      <c r="F51" s="115" t="s">
        <v>122</v>
      </c>
      <c r="G51" s="28"/>
      <c r="H51" s="27"/>
      <c r="I51" s="29" t="str">
        <f t="shared" si="7"/>
        <v>TBD</v>
      </c>
      <c r="J51" s="43"/>
      <c r="K51" s="44"/>
      <c r="L51" s="44"/>
      <c r="M51" s="96"/>
      <c r="N51" s="18">
        <f t="shared" ca="1" si="1"/>
        <v>43284</v>
      </c>
      <c r="O51" s="19" t="str">
        <f t="shared" si="6"/>
        <v>To Be Completed</v>
      </c>
      <c r="P51" s="19">
        <f t="shared" ca="1" si="5"/>
        <v>-43284</v>
      </c>
      <c r="Q51" s="45" t="str">
        <f t="shared" ca="1" si="8"/>
        <v>Late</v>
      </c>
      <c r="R51" s="45" t="str">
        <f t="shared" si="9"/>
        <v>TBD</v>
      </c>
      <c r="S51" s="46"/>
    </row>
    <row r="52" spans="1:19" s="10" customFormat="1" ht="76.5">
      <c r="A52" s="173" t="s">
        <v>7</v>
      </c>
      <c r="B52" s="170"/>
      <c r="C52" s="169" t="s">
        <v>158</v>
      </c>
      <c r="D52" s="174" t="s">
        <v>211</v>
      </c>
      <c r="E52" s="29" t="s">
        <v>9</v>
      </c>
      <c r="F52" s="115" t="s">
        <v>47</v>
      </c>
      <c r="G52" s="28"/>
      <c r="H52" s="27"/>
      <c r="I52" s="29" t="str">
        <f t="shared" si="7"/>
        <v>TBD</v>
      </c>
      <c r="J52" s="43"/>
      <c r="K52" s="44"/>
      <c r="L52" s="44"/>
      <c r="M52" s="96"/>
      <c r="N52" s="18">
        <f t="shared" ca="1" si="1"/>
        <v>43284</v>
      </c>
      <c r="O52" s="19" t="str">
        <f t="shared" si="6"/>
        <v>To Be Completed</v>
      </c>
      <c r="P52" s="19">
        <f t="shared" ca="1" si="5"/>
        <v>-43284</v>
      </c>
      <c r="Q52" s="45" t="str">
        <f t="shared" ca="1" si="8"/>
        <v>Late</v>
      </c>
      <c r="R52" s="45" t="str">
        <f t="shared" si="9"/>
        <v>TBD</v>
      </c>
      <c r="S52" s="46"/>
    </row>
    <row r="53" spans="1:19" s="10" customFormat="1" ht="114.75">
      <c r="A53" s="190"/>
      <c r="B53" s="184"/>
      <c r="C53" s="189"/>
      <c r="D53" s="174"/>
      <c r="E53" s="29" t="s">
        <v>9</v>
      </c>
      <c r="F53" s="115" t="s">
        <v>48</v>
      </c>
      <c r="G53" s="28"/>
      <c r="H53" s="27"/>
      <c r="I53" s="29" t="str">
        <f t="shared" si="7"/>
        <v>TBD</v>
      </c>
      <c r="J53" s="43"/>
      <c r="K53" s="44"/>
      <c r="L53" s="44"/>
      <c r="M53" s="96"/>
      <c r="N53" s="18">
        <f t="shared" ca="1" si="1"/>
        <v>43284</v>
      </c>
      <c r="O53" s="19" t="str">
        <f t="shared" si="6"/>
        <v>To Be Completed</v>
      </c>
      <c r="P53" s="19">
        <f t="shared" ca="1" si="5"/>
        <v>-43284</v>
      </c>
      <c r="Q53" s="45" t="str">
        <f t="shared" ca="1" si="8"/>
        <v>Late</v>
      </c>
      <c r="R53" s="45" t="str">
        <f t="shared" si="9"/>
        <v>TBD</v>
      </c>
      <c r="S53" s="46"/>
    </row>
    <row r="54" spans="1:19" s="10" customFormat="1" ht="76.5">
      <c r="A54" s="190"/>
      <c r="B54" s="184"/>
      <c r="C54" s="189"/>
      <c r="D54" s="174"/>
      <c r="E54" s="29" t="s">
        <v>9</v>
      </c>
      <c r="F54" s="115" t="s">
        <v>174</v>
      </c>
      <c r="G54" s="28"/>
      <c r="H54" s="27"/>
      <c r="I54" s="29" t="str">
        <f t="shared" si="7"/>
        <v>TBD</v>
      </c>
      <c r="J54" s="43"/>
      <c r="K54" s="44"/>
      <c r="L54" s="44"/>
      <c r="M54" s="96"/>
      <c r="N54" s="18">
        <f t="shared" ca="1" si="1"/>
        <v>43284</v>
      </c>
      <c r="O54" s="19" t="str">
        <f t="shared" si="6"/>
        <v>To Be Completed</v>
      </c>
      <c r="P54" s="19">
        <f t="shared" ca="1" si="5"/>
        <v>-43284</v>
      </c>
      <c r="Q54" s="45" t="str">
        <f t="shared" ca="1" si="8"/>
        <v>Late</v>
      </c>
      <c r="R54" s="45" t="str">
        <f t="shared" si="9"/>
        <v>TBD</v>
      </c>
      <c r="S54" s="46"/>
    </row>
    <row r="55" spans="1:19" s="10" customFormat="1" ht="178.5">
      <c r="A55" s="190"/>
      <c r="B55" s="184"/>
      <c r="C55" s="189"/>
      <c r="D55" s="174"/>
      <c r="E55" s="29" t="s">
        <v>40</v>
      </c>
      <c r="F55" s="115" t="s">
        <v>123</v>
      </c>
      <c r="G55" s="28"/>
      <c r="H55" s="27"/>
      <c r="I55" s="29" t="str">
        <f t="shared" si="7"/>
        <v>TBD</v>
      </c>
      <c r="J55" s="43"/>
      <c r="K55" s="44"/>
      <c r="L55" s="44"/>
      <c r="M55" s="96"/>
      <c r="N55" s="18">
        <f t="shared" ca="1" si="1"/>
        <v>43284</v>
      </c>
      <c r="O55" s="19" t="str">
        <f t="shared" si="6"/>
        <v>To Be Completed</v>
      </c>
      <c r="P55" s="19">
        <f t="shared" ca="1" si="5"/>
        <v>-43284</v>
      </c>
      <c r="Q55" s="45" t="str">
        <f t="shared" ca="1" si="8"/>
        <v>Late</v>
      </c>
      <c r="R55" s="45" t="str">
        <f t="shared" si="9"/>
        <v>TBD</v>
      </c>
      <c r="S55" s="46"/>
    </row>
    <row r="56" spans="1:19" s="10" customFormat="1" ht="102">
      <c r="A56" s="173" t="s">
        <v>7</v>
      </c>
      <c r="B56" s="170"/>
      <c r="C56" s="169" t="s">
        <v>159</v>
      </c>
      <c r="D56" s="174" t="s">
        <v>160</v>
      </c>
      <c r="E56" s="29" t="s">
        <v>9</v>
      </c>
      <c r="F56" s="115" t="s">
        <v>49</v>
      </c>
      <c r="G56" s="28"/>
      <c r="H56" s="27"/>
      <c r="I56" s="29" t="str">
        <f t="shared" si="7"/>
        <v>TBD</v>
      </c>
      <c r="J56" s="43"/>
      <c r="K56" s="44"/>
      <c r="L56" s="44"/>
      <c r="M56" s="96"/>
      <c r="N56" s="18">
        <f t="shared" ca="1" si="1"/>
        <v>43284</v>
      </c>
      <c r="O56" s="19" t="str">
        <f t="shared" si="6"/>
        <v>To Be Completed</v>
      </c>
      <c r="P56" s="19">
        <f t="shared" ca="1" si="5"/>
        <v>-43284</v>
      </c>
      <c r="Q56" s="45" t="str">
        <f t="shared" ca="1" si="8"/>
        <v>Late</v>
      </c>
      <c r="R56" s="45" t="str">
        <f t="shared" si="9"/>
        <v>TBD</v>
      </c>
      <c r="S56" s="46"/>
    </row>
    <row r="57" spans="1:19" s="10" customFormat="1" ht="63.75">
      <c r="A57" s="173"/>
      <c r="B57" s="171"/>
      <c r="C57" s="169"/>
      <c r="D57" s="174"/>
      <c r="E57" s="29" t="s">
        <v>9</v>
      </c>
      <c r="F57" s="115" t="s">
        <v>50</v>
      </c>
      <c r="G57" s="28"/>
      <c r="H57" s="27"/>
      <c r="I57" s="29" t="str">
        <f t="shared" si="7"/>
        <v>TBD</v>
      </c>
      <c r="J57" s="43"/>
      <c r="K57" s="44"/>
      <c r="L57" s="44"/>
      <c r="M57" s="96"/>
      <c r="N57" s="18">
        <f t="shared" ca="1" si="1"/>
        <v>43284</v>
      </c>
      <c r="O57" s="19" t="str">
        <f t="shared" si="6"/>
        <v>To Be Completed</v>
      </c>
      <c r="P57" s="19">
        <f t="shared" ca="1" si="5"/>
        <v>-43284</v>
      </c>
      <c r="Q57" s="45" t="str">
        <f t="shared" ca="1" si="8"/>
        <v>Late</v>
      </c>
      <c r="R57" s="45" t="str">
        <f t="shared" si="9"/>
        <v>TBD</v>
      </c>
      <c r="S57" s="46"/>
    </row>
    <row r="58" spans="1:19" s="10" customFormat="1" ht="51">
      <c r="A58" s="173"/>
      <c r="B58" s="171"/>
      <c r="C58" s="169"/>
      <c r="D58" s="174"/>
      <c r="E58" s="29" t="s">
        <v>9</v>
      </c>
      <c r="F58" s="115" t="s">
        <v>175</v>
      </c>
      <c r="G58" s="28"/>
      <c r="H58" s="27"/>
      <c r="I58" s="29" t="str">
        <f t="shared" si="7"/>
        <v>TBD</v>
      </c>
      <c r="J58" s="43"/>
      <c r="K58" s="44"/>
      <c r="L58" s="44"/>
      <c r="M58" s="96"/>
      <c r="N58" s="18">
        <f t="shared" ca="1" si="1"/>
        <v>43284</v>
      </c>
      <c r="O58" s="19" t="str">
        <f t="shared" si="6"/>
        <v>To Be Completed</v>
      </c>
      <c r="P58" s="19">
        <f t="shared" ca="1" si="5"/>
        <v>-43284</v>
      </c>
      <c r="Q58" s="45" t="str">
        <f t="shared" ca="1" si="8"/>
        <v>Late</v>
      </c>
      <c r="R58" s="45" t="str">
        <f t="shared" si="9"/>
        <v>TBD</v>
      </c>
      <c r="S58" s="46"/>
    </row>
    <row r="59" spans="1:19" s="10" customFormat="1" ht="102">
      <c r="A59" s="173"/>
      <c r="B59" s="171"/>
      <c r="C59" s="169"/>
      <c r="D59" s="174"/>
      <c r="E59" s="29" t="s">
        <v>9</v>
      </c>
      <c r="F59" s="115" t="s">
        <v>124</v>
      </c>
      <c r="G59" s="28"/>
      <c r="H59" s="27"/>
      <c r="I59" s="29" t="str">
        <f t="shared" si="7"/>
        <v>TBD</v>
      </c>
      <c r="J59" s="43"/>
      <c r="K59" s="44"/>
      <c r="L59" s="44"/>
      <c r="M59" s="96"/>
      <c r="N59" s="18">
        <f t="shared" ca="1" si="1"/>
        <v>43284</v>
      </c>
      <c r="O59" s="19" t="str">
        <f t="shared" si="6"/>
        <v>To Be Completed</v>
      </c>
      <c r="P59" s="19">
        <f t="shared" ca="1" si="5"/>
        <v>-43284</v>
      </c>
      <c r="Q59" s="45" t="str">
        <f t="shared" ca="1" si="8"/>
        <v>Late</v>
      </c>
      <c r="R59" s="45" t="str">
        <f t="shared" si="9"/>
        <v>TBD</v>
      </c>
      <c r="S59" s="46"/>
    </row>
    <row r="60" spans="1:19" s="10" customFormat="1" ht="63.75">
      <c r="A60" s="173"/>
      <c r="B60" s="171"/>
      <c r="C60" s="169"/>
      <c r="D60" s="174"/>
      <c r="E60" s="29" t="s">
        <v>9</v>
      </c>
      <c r="F60" s="115" t="s">
        <v>176</v>
      </c>
      <c r="G60" s="28"/>
      <c r="H60" s="27"/>
      <c r="I60" s="29" t="str">
        <f t="shared" si="7"/>
        <v>TBD</v>
      </c>
      <c r="J60" s="43"/>
      <c r="K60" s="44"/>
      <c r="L60" s="44"/>
      <c r="M60" s="96"/>
      <c r="N60" s="18">
        <f t="shared" ca="1" si="1"/>
        <v>43284</v>
      </c>
      <c r="O60" s="19" t="str">
        <f t="shared" si="6"/>
        <v>To Be Completed</v>
      </c>
      <c r="P60" s="19">
        <f t="shared" ca="1" si="5"/>
        <v>-43284</v>
      </c>
      <c r="Q60" s="45" t="str">
        <f t="shared" ca="1" si="8"/>
        <v>Late</v>
      </c>
      <c r="R60" s="45" t="str">
        <f t="shared" si="9"/>
        <v>TBD</v>
      </c>
      <c r="S60" s="46"/>
    </row>
    <row r="61" spans="1:19" s="10" customFormat="1" ht="102">
      <c r="A61" s="173"/>
      <c r="B61" s="171"/>
      <c r="C61" s="169"/>
      <c r="D61" s="174"/>
      <c r="E61" s="29" t="s">
        <v>9</v>
      </c>
      <c r="F61" s="115" t="s">
        <v>180</v>
      </c>
      <c r="G61" s="28"/>
      <c r="H61" s="27"/>
      <c r="I61" s="29" t="str">
        <f t="shared" si="7"/>
        <v>TBD</v>
      </c>
      <c r="J61" s="43"/>
      <c r="K61" s="44"/>
      <c r="L61" s="44"/>
      <c r="M61" s="96"/>
      <c r="N61" s="18">
        <f t="shared" ca="1" si="1"/>
        <v>43284</v>
      </c>
      <c r="O61" s="19" t="str">
        <f t="shared" si="6"/>
        <v>To Be Completed</v>
      </c>
      <c r="P61" s="19">
        <f t="shared" ca="1" si="5"/>
        <v>-43284</v>
      </c>
      <c r="Q61" s="45" t="str">
        <f t="shared" ca="1" si="8"/>
        <v>Late</v>
      </c>
      <c r="R61" s="45" t="str">
        <f t="shared" si="9"/>
        <v>TBD</v>
      </c>
      <c r="S61" s="46"/>
    </row>
    <row r="62" spans="1:19" s="10" customFormat="1" ht="38.25">
      <c r="A62" s="173"/>
      <c r="B62" s="171"/>
      <c r="C62" s="169"/>
      <c r="D62" s="174"/>
      <c r="E62" s="29" t="s">
        <v>9</v>
      </c>
      <c r="F62" s="115" t="s">
        <v>179</v>
      </c>
      <c r="G62" s="28"/>
      <c r="H62" s="27"/>
      <c r="I62" s="29" t="str">
        <f t="shared" si="7"/>
        <v>TBD</v>
      </c>
      <c r="J62" s="43"/>
      <c r="K62" s="44"/>
      <c r="L62" s="44"/>
      <c r="M62" s="96"/>
      <c r="N62" s="18">
        <f t="shared" ca="1" si="1"/>
        <v>43284</v>
      </c>
      <c r="O62" s="19" t="str">
        <f t="shared" si="6"/>
        <v>To Be Completed</v>
      </c>
      <c r="P62" s="19">
        <f t="shared" ca="1" si="5"/>
        <v>-43284</v>
      </c>
      <c r="Q62" s="45" t="str">
        <f t="shared" ca="1" si="8"/>
        <v>Late</v>
      </c>
      <c r="R62" s="45" t="str">
        <f t="shared" si="9"/>
        <v>TBD</v>
      </c>
      <c r="S62" s="46"/>
    </row>
    <row r="63" spans="1:19" s="10" customFormat="1" ht="89.25">
      <c r="A63" s="173" t="s">
        <v>7</v>
      </c>
      <c r="B63" s="170"/>
      <c r="C63" s="169" t="s">
        <v>161</v>
      </c>
      <c r="D63" s="174"/>
      <c r="E63" s="29" t="s">
        <v>40</v>
      </c>
      <c r="F63" s="115" t="s">
        <v>51</v>
      </c>
      <c r="G63" s="28"/>
      <c r="H63" s="27"/>
      <c r="I63" s="29" t="str">
        <f t="shared" si="7"/>
        <v>TBD</v>
      </c>
      <c r="J63" s="43"/>
      <c r="K63" s="44"/>
      <c r="L63" s="44"/>
      <c r="M63" s="96"/>
      <c r="N63" s="18">
        <f t="shared" ca="1" si="1"/>
        <v>43284</v>
      </c>
      <c r="O63" s="19" t="str">
        <f t="shared" si="6"/>
        <v>To Be Completed</v>
      </c>
      <c r="P63" s="19">
        <f t="shared" ca="1" si="5"/>
        <v>-43284</v>
      </c>
      <c r="Q63" s="45" t="str">
        <f t="shared" ca="1" si="8"/>
        <v>Late</v>
      </c>
      <c r="R63" s="45" t="str">
        <f t="shared" si="9"/>
        <v>TBD</v>
      </c>
      <c r="S63" s="46"/>
    </row>
    <row r="64" spans="1:19" s="10" customFormat="1" ht="114.75">
      <c r="A64" s="190"/>
      <c r="B64" s="184"/>
      <c r="C64" s="189"/>
      <c r="D64" s="174"/>
      <c r="E64" s="29" t="s">
        <v>40</v>
      </c>
      <c r="F64" s="115" t="s">
        <v>52</v>
      </c>
      <c r="G64" s="28"/>
      <c r="H64" s="27"/>
      <c r="I64" s="29" t="str">
        <f t="shared" si="7"/>
        <v>TBD</v>
      </c>
      <c r="J64" s="43"/>
      <c r="K64" s="44"/>
      <c r="L64" s="44"/>
      <c r="M64" s="96"/>
      <c r="N64" s="18">
        <f t="shared" ca="1" si="1"/>
        <v>43284</v>
      </c>
      <c r="O64" s="19" t="str">
        <f t="shared" si="6"/>
        <v>To Be Completed</v>
      </c>
      <c r="P64" s="19">
        <f t="shared" ca="1" si="5"/>
        <v>-43284</v>
      </c>
      <c r="Q64" s="45" t="str">
        <f t="shared" ca="1" si="8"/>
        <v>Late</v>
      </c>
      <c r="R64" s="45" t="str">
        <f t="shared" si="9"/>
        <v>TBD</v>
      </c>
      <c r="S64" s="46"/>
    </row>
    <row r="65" spans="1:19" s="10" customFormat="1" ht="76.5">
      <c r="A65" s="190"/>
      <c r="B65" s="184"/>
      <c r="C65" s="189"/>
      <c r="D65" s="174"/>
      <c r="E65" s="29" t="s">
        <v>40</v>
      </c>
      <c r="F65" s="115" t="s">
        <v>53</v>
      </c>
      <c r="G65" s="28"/>
      <c r="H65" s="27"/>
      <c r="I65" s="29" t="str">
        <f t="shared" si="7"/>
        <v>TBD</v>
      </c>
      <c r="J65" s="43"/>
      <c r="K65" s="44"/>
      <c r="L65" s="44"/>
      <c r="M65" s="96"/>
      <c r="N65" s="18">
        <f t="shared" ca="1" si="1"/>
        <v>43284</v>
      </c>
      <c r="O65" s="19" t="str">
        <f t="shared" si="6"/>
        <v>To Be Completed</v>
      </c>
      <c r="P65" s="19">
        <f t="shared" ca="1" si="5"/>
        <v>-43284</v>
      </c>
      <c r="Q65" s="45" t="str">
        <f t="shared" ca="1" si="8"/>
        <v>Late</v>
      </c>
      <c r="R65" s="45" t="str">
        <f t="shared" si="9"/>
        <v>TBD</v>
      </c>
      <c r="S65" s="46"/>
    </row>
    <row r="66" spans="1:19" s="10" customFormat="1" ht="51">
      <c r="A66" s="190"/>
      <c r="B66" s="184"/>
      <c r="C66" s="189"/>
      <c r="D66" s="174"/>
      <c r="E66" s="29" t="s">
        <v>40</v>
      </c>
      <c r="F66" s="115" t="s">
        <v>54</v>
      </c>
      <c r="G66" s="28"/>
      <c r="H66" s="27"/>
      <c r="I66" s="29" t="str">
        <f t="shared" si="7"/>
        <v>TBD</v>
      </c>
      <c r="J66" s="43"/>
      <c r="K66" s="44"/>
      <c r="L66" s="44"/>
      <c r="M66" s="96"/>
      <c r="N66" s="18">
        <f t="shared" ca="1" si="1"/>
        <v>43284</v>
      </c>
      <c r="O66" s="19" t="str">
        <f t="shared" si="6"/>
        <v>To Be Completed</v>
      </c>
      <c r="P66" s="19">
        <f t="shared" ca="1" si="5"/>
        <v>-43284</v>
      </c>
      <c r="Q66" s="45" t="str">
        <f t="shared" ca="1" si="8"/>
        <v>Late</v>
      </c>
      <c r="R66" s="45" t="str">
        <f t="shared" si="9"/>
        <v>TBD</v>
      </c>
      <c r="S66" s="46"/>
    </row>
    <row r="67" spans="1:19" s="10" customFormat="1" ht="51">
      <c r="A67" s="173" t="s">
        <v>7</v>
      </c>
      <c r="B67" s="170"/>
      <c r="C67" s="169" t="s">
        <v>162</v>
      </c>
      <c r="D67" s="174"/>
      <c r="E67" s="29" t="s">
        <v>9</v>
      </c>
      <c r="F67" s="115" t="s">
        <v>55</v>
      </c>
      <c r="G67" s="28"/>
      <c r="H67" s="27"/>
      <c r="I67" s="29" t="str">
        <f t="shared" si="7"/>
        <v>TBD</v>
      </c>
      <c r="J67" s="43"/>
      <c r="K67" s="44"/>
      <c r="L67" s="44"/>
      <c r="M67" s="96"/>
      <c r="N67" s="18">
        <f t="shared" ca="1" si="1"/>
        <v>43284</v>
      </c>
      <c r="O67" s="19" t="str">
        <f t="shared" si="6"/>
        <v>To Be Completed</v>
      </c>
      <c r="P67" s="19">
        <f t="shared" ca="1" si="5"/>
        <v>-43284</v>
      </c>
      <c r="Q67" s="45" t="str">
        <f t="shared" ca="1" si="8"/>
        <v>Late</v>
      </c>
      <c r="R67" s="45" t="str">
        <f t="shared" si="9"/>
        <v>TBD</v>
      </c>
      <c r="S67" s="46"/>
    </row>
    <row r="68" spans="1:19" s="10" customFormat="1" ht="122.25" customHeight="1">
      <c r="A68" s="190"/>
      <c r="B68" s="184"/>
      <c r="C68" s="189"/>
      <c r="D68" s="174"/>
      <c r="E68" s="29" t="s">
        <v>9</v>
      </c>
      <c r="F68" s="115" t="s">
        <v>225</v>
      </c>
      <c r="G68" s="28"/>
      <c r="H68" s="27"/>
      <c r="I68" s="29" t="str">
        <f t="shared" si="7"/>
        <v>TBD</v>
      </c>
      <c r="J68" s="43"/>
      <c r="K68" s="44"/>
      <c r="L68" s="44"/>
      <c r="M68" s="96"/>
      <c r="N68" s="18">
        <f t="shared" ca="1" si="1"/>
        <v>43284</v>
      </c>
      <c r="O68" s="19" t="str">
        <f t="shared" si="6"/>
        <v>To Be Completed</v>
      </c>
      <c r="P68" s="19">
        <f t="shared" ca="1" si="5"/>
        <v>-43284</v>
      </c>
      <c r="Q68" s="45" t="str">
        <f t="shared" ca="1" si="8"/>
        <v>Late</v>
      </c>
      <c r="R68" s="45" t="str">
        <f t="shared" si="9"/>
        <v>TBD</v>
      </c>
      <c r="S68" s="46"/>
    </row>
    <row r="69" spans="1:19" s="10" customFormat="1" ht="89.25">
      <c r="A69" s="173" t="s">
        <v>7</v>
      </c>
      <c r="B69" s="170"/>
      <c r="C69" s="169" t="s">
        <v>163</v>
      </c>
      <c r="D69" s="174" t="s">
        <v>164</v>
      </c>
      <c r="E69" s="29" t="s">
        <v>40</v>
      </c>
      <c r="F69" s="115" t="s">
        <v>56</v>
      </c>
      <c r="G69" s="28"/>
      <c r="H69" s="27"/>
      <c r="I69" s="29" t="str">
        <f t="shared" si="7"/>
        <v>TBD</v>
      </c>
      <c r="J69" s="43"/>
      <c r="K69" s="44"/>
      <c r="L69" s="44"/>
      <c r="M69" s="96"/>
      <c r="N69" s="18">
        <f t="shared" ca="1" si="1"/>
        <v>43284</v>
      </c>
      <c r="O69" s="19" t="str">
        <f t="shared" si="6"/>
        <v>To Be Completed</v>
      </c>
      <c r="P69" s="19">
        <f t="shared" ca="1" si="5"/>
        <v>-43284</v>
      </c>
      <c r="Q69" s="45" t="str">
        <f t="shared" ca="1" si="8"/>
        <v>Late</v>
      </c>
      <c r="R69" s="45" t="str">
        <f t="shared" si="9"/>
        <v>TBD</v>
      </c>
      <c r="S69" s="46"/>
    </row>
    <row r="70" spans="1:19" s="10" customFormat="1" ht="114.75">
      <c r="A70" s="173"/>
      <c r="B70" s="171"/>
      <c r="C70" s="169"/>
      <c r="D70" s="174"/>
      <c r="E70" s="29" t="s">
        <v>40</v>
      </c>
      <c r="F70" s="115" t="s">
        <v>57</v>
      </c>
      <c r="G70" s="28"/>
      <c r="H70" s="27"/>
      <c r="I70" s="29" t="str">
        <f t="shared" si="7"/>
        <v>TBD</v>
      </c>
      <c r="J70" s="43"/>
      <c r="K70" s="44"/>
      <c r="L70" s="44"/>
      <c r="M70" s="96"/>
      <c r="N70" s="18">
        <f t="shared" ca="1" si="1"/>
        <v>43284</v>
      </c>
      <c r="O70" s="19" t="str">
        <f t="shared" si="6"/>
        <v>To Be Completed</v>
      </c>
      <c r="P70" s="19">
        <f t="shared" ca="1" si="5"/>
        <v>-43284</v>
      </c>
      <c r="Q70" s="45" t="str">
        <f t="shared" ca="1" si="8"/>
        <v>Late</v>
      </c>
      <c r="R70" s="45" t="str">
        <f t="shared" si="9"/>
        <v>TBD</v>
      </c>
      <c r="S70" s="46"/>
    </row>
    <row r="71" spans="1:19" s="10" customFormat="1" ht="102">
      <c r="A71" s="173"/>
      <c r="B71" s="171"/>
      <c r="C71" s="169"/>
      <c r="D71" s="174"/>
      <c r="E71" s="29" t="s">
        <v>40</v>
      </c>
      <c r="F71" s="115" t="s">
        <v>58</v>
      </c>
      <c r="G71" s="28"/>
      <c r="H71" s="27"/>
      <c r="I71" s="29" t="str">
        <f t="shared" si="7"/>
        <v>TBD</v>
      </c>
      <c r="J71" s="43"/>
      <c r="K71" s="44"/>
      <c r="L71" s="44"/>
      <c r="M71" s="96"/>
      <c r="N71" s="18">
        <f t="shared" ca="1" si="1"/>
        <v>43284</v>
      </c>
      <c r="O71" s="19" t="str">
        <f t="shared" si="6"/>
        <v>To Be Completed</v>
      </c>
      <c r="P71" s="19">
        <f t="shared" ca="1" si="5"/>
        <v>-43284</v>
      </c>
      <c r="Q71" s="45" t="str">
        <f t="shared" ca="1" si="8"/>
        <v>Late</v>
      </c>
      <c r="R71" s="45" t="str">
        <f t="shared" si="9"/>
        <v>TBD</v>
      </c>
      <c r="S71" s="46"/>
    </row>
    <row r="72" spans="1:19" s="10" customFormat="1" ht="153">
      <c r="A72" s="173"/>
      <c r="B72" s="171"/>
      <c r="C72" s="169"/>
      <c r="D72" s="174"/>
      <c r="E72" s="29" t="s">
        <v>40</v>
      </c>
      <c r="F72" s="115" t="s">
        <v>125</v>
      </c>
      <c r="G72" s="28"/>
      <c r="H72" s="27"/>
      <c r="I72" s="29" t="str">
        <f t="shared" si="7"/>
        <v>TBD</v>
      </c>
      <c r="J72" s="43"/>
      <c r="K72" s="44"/>
      <c r="L72" s="44"/>
      <c r="M72" s="96"/>
      <c r="N72" s="18">
        <f t="shared" ca="1" si="1"/>
        <v>43284</v>
      </c>
      <c r="O72" s="19" t="str">
        <f t="shared" si="6"/>
        <v>To Be Completed</v>
      </c>
      <c r="P72" s="19">
        <f t="shared" ca="1" si="5"/>
        <v>-43284</v>
      </c>
      <c r="Q72" s="45" t="str">
        <f t="shared" ca="1" si="8"/>
        <v>Late</v>
      </c>
      <c r="R72" s="45" t="str">
        <f t="shared" si="9"/>
        <v>TBD</v>
      </c>
      <c r="S72" s="46"/>
    </row>
    <row r="73" spans="1:19" s="10" customFormat="1" ht="267.75">
      <c r="A73" s="173" t="s">
        <v>7</v>
      </c>
      <c r="B73" s="170"/>
      <c r="C73" s="169" t="s">
        <v>165</v>
      </c>
      <c r="D73" s="174" t="s">
        <v>166</v>
      </c>
      <c r="E73" s="29" t="s">
        <v>9</v>
      </c>
      <c r="F73" s="115" t="s">
        <v>204</v>
      </c>
      <c r="G73" s="28"/>
      <c r="H73" s="27"/>
      <c r="I73" s="29" t="str">
        <f t="shared" si="7"/>
        <v>TBD</v>
      </c>
      <c r="J73" s="43"/>
      <c r="K73" s="44"/>
      <c r="L73" s="44"/>
      <c r="M73" s="96"/>
      <c r="N73" s="18">
        <f t="shared" ca="1" si="1"/>
        <v>43284</v>
      </c>
      <c r="O73" s="19" t="str">
        <f t="shared" si="6"/>
        <v>To Be Completed</v>
      </c>
      <c r="P73" s="19">
        <f t="shared" ca="1" si="5"/>
        <v>-43284</v>
      </c>
      <c r="Q73" s="45" t="str">
        <f t="shared" ca="1" si="8"/>
        <v>Late</v>
      </c>
      <c r="R73" s="45" t="str">
        <f t="shared" si="9"/>
        <v>TBD</v>
      </c>
      <c r="S73" s="46"/>
    </row>
    <row r="74" spans="1:19" s="10" customFormat="1" ht="63.75">
      <c r="A74" s="173"/>
      <c r="B74" s="171"/>
      <c r="C74" s="169"/>
      <c r="D74" s="174"/>
      <c r="E74" s="29" t="s">
        <v>9</v>
      </c>
      <c r="F74" s="115" t="s">
        <v>59</v>
      </c>
      <c r="G74" s="28"/>
      <c r="H74" s="27"/>
      <c r="I74" s="29" t="str">
        <f t="shared" si="7"/>
        <v>TBD</v>
      </c>
      <c r="J74" s="43"/>
      <c r="K74" s="44"/>
      <c r="L74" s="44"/>
      <c r="M74" s="96"/>
      <c r="N74" s="18">
        <f t="shared" ca="1" si="1"/>
        <v>43284</v>
      </c>
      <c r="O74" s="19" t="str">
        <f t="shared" si="6"/>
        <v>To Be Completed</v>
      </c>
      <c r="P74" s="19">
        <f t="shared" ca="1" si="5"/>
        <v>-43284</v>
      </c>
      <c r="Q74" s="45" t="str">
        <f t="shared" ca="1" si="8"/>
        <v>Late</v>
      </c>
      <c r="R74" s="45" t="str">
        <f t="shared" si="9"/>
        <v>TBD</v>
      </c>
      <c r="S74" s="46"/>
    </row>
    <row r="75" spans="1:19" s="10" customFormat="1" ht="89.25">
      <c r="A75" s="173"/>
      <c r="B75" s="171"/>
      <c r="C75" s="169"/>
      <c r="D75" s="174"/>
      <c r="E75" s="29" t="s">
        <v>9</v>
      </c>
      <c r="F75" s="115" t="s">
        <v>205</v>
      </c>
      <c r="G75" s="28"/>
      <c r="H75" s="27"/>
      <c r="I75" s="29" t="str">
        <f t="shared" si="7"/>
        <v>TBD</v>
      </c>
      <c r="J75" s="43"/>
      <c r="K75" s="44"/>
      <c r="L75" s="44"/>
      <c r="M75" s="96"/>
      <c r="N75" s="18">
        <f t="shared" ca="1" si="1"/>
        <v>43284</v>
      </c>
      <c r="O75" s="19" t="str">
        <f t="shared" si="6"/>
        <v>To Be Completed</v>
      </c>
      <c r="P75" s="19">
        <f t="shared" ca="1" si="5"/>
        <v>-43284</v>
      </c>
      <c r="Q75" s="45" t="str">
        <f t="shared" ca="1" si="8"/>
        <v>Late</v>
      </c>
      <c r="R75" s="45" t="str">
        <f t="shared" si="9"/>
        <v>TBD</v>
      </c>
      <c r="S75" s="46"/>
    </row>
    <row r="76" spans="1:19" s="10" customFormat="1" ht="76.5">
      <c r="A76" s="80" t="s">
        <v>7</v>
      </c>
      <c r="B76" s="88"/>
      <c r="C76" s="81" t="s">
        <v>167</v>
      </c>
      <c r="D76" s="55"/>
      <c r="E76" s="29" t="s">
        <v>9</v>
      </c>
      <c r="F76" s="115" t="s">
        <v>60</v>
      </c>
      <c r="G76" s="28"/>
      <c r="H76" s="27"/>
      <c r="I76" s="29" t="str">
        <f t="shared" si="7"/>
        <v>TBD</v>
      </c>
      <c r="J76" s="43"/>
      <c r="K76" s="44"/>
      <c r="L76" s="44"/>
      <c r="M76" s="96"/>
      <c r="N76" s="18">
        <f t="shared" ca="1" si="1"/>
        <v>43284</v>
      </c>
      <c r="O76" s="19" t="str">
        <f t="shared" si="6"/>
        <v>To Be Completed</v>
      </c>
      <c r="P76" s="19">
        <f t="shared" ca="1" si="5"/>
        <v>-43284</v>
      </c>
      <c r="Q76" s="45" t="str">
        <f t="shared" ca="1" si="8"/>
        <v>Late</v>
      </c>
      <c r="R76" s="45" t="str">
        <f t="shared" si="9"/>
        <v>TBD</v>
      </c>
      <c r="S76" s="46"/>
    </row>
    <row r="77" spans="1:19" s="10" customFormat="1" ht="38.25">
      <c r="A77" s="166" t="s">
        <v>7</v>
      </c>
      <c r="B77" s="170"/>
      <c r="C77" s="163" t="s">
        <v>168</v>
      </c>
      <c r="D77" s="160"/>
      <c r="E77" s="29" t="s">
        <v>9</v>
      </c>
      <c r="F77" s="115" t="s">
        <v>177</v>
      </c>
      <c r="G77" s="28"/>
      <c r="H77" s="27"/>
      <c r="I77" s="29" t="str">
        <f t="shared" si="7"/>
        <v>TBD</v>
      </c>
      <c r="J77" s="43"/>
      <c r="K77" s="44"/>
      <c r="L77" s="44"/>
      <c r="M77" s="96"/>
      <c r="N77" s="18">
        <f t="shared" ca="1" si="1"/>
        <v>43284</v>
      </c>
      <c r="O77" s="19" t="str">
        <f t="shared" si="6"/>
        <v>To Be Completed</v>
      </c>
      <c r="P77" s="19">
        <f t="shared" ca="1" si="5"/>
        <v>-43284</v>
      </c>
      <c r="Q77" s="45" t="str">
        <f t="shared" ca="1" si="8"/>
        <v>Late</v>
      </c>
      <c r="R77" s="45" t="str">
        <f t="shared" si="9"/>
        <v>TBD</v>
      </c>
      <c r="S77" s="46"/>
    </row>
    <row r="78" spans="1:19" s="10" customFormat="1" ht="165.75">
      <c r="A78" s="185"/>
      <c r="B78" s="184"/>
      <c r="C78" s="184"/>
      <c r="D78" s="183"/>
      <c r="E78" s="29" t="s">
        <v>9</v>
      </c>
      <c r="F78" s="115" t="s">
        <v>126</v>
      </c>
      <c r="G78" s="28"/>
      <c r="H78" s="27"/>
      <c r="I78" s="29" t="str">
        <f t="shared" si="7"/>
        <v>TBD</v>
      </c>
      <c r="J78" s="43"/>
      <c r="K78" s="44"/>
      <c r="L78" s="44"/>
      <c r="M78" s="96"/>
      <c r="N78" s="18">
        <f t="shared" ca="1" si="1"/>
        <v>43284</v>
      </c>
      <c r="O78" s="19" t="str">
        <f t="shared" si="6"/>
        <v>To Be Completed</v>
      </c>
      <c r="P78" s="19">
        <f t="shared" ca="1" si="5"/>
        <v>-43284</v>
      </c>
      <c r="Q78" s="45" t="str">
        <f t="shared" ca="1" si="8"/>
        <v>Late</v>
      </c>
      <c r="R78" s="45" t="str">
        <f t="shared" si="9"/>
        <v>TBD</v>
      </c>
      <c r="S78" s="46"/>
    </row>
    <row r="79" spans="1:19" s="10" customFormat="1" ht="102">
      <c r="A79" s="185"/>
      <c r="B79" s="184"/>
      <c r="C79" s="184"/>
      <c r="D79" s="183"/>
      <c r="E79" s="29" t="s">
        <v>9</v>
      </c>
      <c r="F79" s="115" t="s">
        <v>178</v>
      </c>
      <c r="G79" s="28"/>
      <c r="H79" s="27"/>
      <c r="I79" s="29" t="str">
        <f t="shared" si="7"/>
        <v>TBD</v>
      </c>
      <c r="J79" s="43"/>
      <c r="K79" s="44"/>
      <c r="L79" s="44"/>
      <c r="M79" s="96"/>
      <c r="N79" s="18">
        <f t="shared" ca="1" si="1"/>
        <v>43284</v>
      </c>
      <c r="O79" s="19" t="str">
        <f t="shared" si="6"/>
        <v>To Be Completed</v>
      </c>
      <c r="P79" s="19">
        <f t="shared" ca="1" si="5"/>
        <v>-43284</v>
      </c>
      <c r="Q79" s="45" t="str">
        <f t="shared" ref="Q79:Q86" ca="1" si="10">IF(O79="Completed","Completed",IF(P79&gt;0,"Not Yet Due",(IF(P79&lt;0,"Late",IF(J79="","n/a","")))))</f>
        <v>Late</v>
      </c>
      <c r="R79" s="45" t="str">
        <f t="shared" ref="R79:R86" si="11">IF(I79="TBD","TBD",IF(I79="No","No Action Required",IF(I79="Yes",Q79,"TBD")))</f>
        <v>TBD</v>
      </c>
      <c r="S79" s="46"/>
    </row>
    <row r="80" spans="1:19" s="10" customFormat="1" ht="153">
      <c r="A80" s="185"/>
      <c r="B80" s="184"/>
      <c r="C80" s="184"/>
      <c r="D80" s="183"/>
      <c r="E80" s="29" t="s">
        <v>9</v>
      </c>
      <c r="F80" s="115" t="s">
        <v>127</v>
      </c>
      <c r="G80" s="28"/>
      <c r="H80" s="27"/>
      <c r="I80" s="29" t="str">
        <f t="shared" ref="I80:I86" si="12">IF(G80="", "TBD", IF(G80="Compliant", "No", "Yes"))</f>
        <v>TBD</v>
      </c>
      <c r="J80" s="43"/>
      <c r="K80" s="44"/>
      <c r="L80" s="44"/>
      <c r="M80" s="96"/>
      <c r="N80" s="18">
        <f t="shared" ca="1" si="1"/>
        <v>43284</v>
      </c>
      <c r="O80" s="19" t="str">
        <f t="shared" si="6"/>
        <v>To Be Completed</v>
      </c>
      <c r="P80" s="19">
        <f t="shared" ref="P80:P86" ca="1" si="13">(IF(O80="Completed","Completed",K80-N80))</f>
        <v>-43284</v>
      </c>
      <c r="Q80" s="45" t="str">
        <f t="shared" ca="1" si="10"/>
        <v>Late</v>
      </c>
      <c r="R80" s="45" t="str">
        <f t="shared" si="11"/>
        <v>TBD</v>
      </c>
      <c r="S80" s="46"/>
    </row>
    <row r="81" spans="1:19" s="10" customFormat="1" ht="63.75">
      <c r="A81" s="168"/>
      <c r="B81" s="184"/>
      <c r="C81" s="165"/>
      <c r="D81" s="162"/>
      <c r="E81" s="29" t="s">
        <v>40</v>
      </c>
      <c r="F81" s="115" t="s">
        <v>128</v>
      </c>
      <c r="G81" s="28"/>
      <c r="H81" s="27"/>
      <c r="I81" s="29" t="str">
        <f t="shared" si="12"/>
        <v>TBD</v>
      </c>
      <c r="J81" s="43"/>
      <c r="K81" s="44"/>
      <c r="L81" s="44"/>
      <c r="M81" s="96"/>
      <c r="N81" s="18">
        <f t="shared" ca="1" si="1"/>
        <v>43284</v>
      </c>
      <c r="O81" s="19" t="str">
        <f t="shared" ref="O81:O86" si="14">IF(ISERROR(DATEVALUE(TEXT(L81,"DD/MM/YYYY"))),"To Be Completed","Completed")</f>
        <v>To Be Completed</v>
      </c>
      <c r="P81" s="19">
        <f t="shared" ca="1" si="13"/>
        <v>-43284</v>
      </c>
      <c r="Q81" s="45" t="str">
        <f t="shared" ca="1" si="10"/>
        <v>Late</v>
      </c>
      <c r="R81" s="45" t="str">
        <f t="shared" si="11"/>
        <v>TBD</v>
      </c>
      <c r="S81" s="46"/>
    </row>
    <row r="82" spans="1:19" s="10" customFormat="1" ht="63.75">
      <c r="A82" s="166" t="s">
        <v>7</v>
      </c>
      <c r="B82" s="170"/>
      <c r="C82" s="163" t="s">
        <v>169</v>
      </c>
      <c r="D82" s="160" t="s">
        <v>170</v>
      </c>
      <c r="E82" s="29" t="s">
        <v>9</v>
      </c>
      <c r="F82" s="115" t="s">
        <v>61</v>
      </c>
      <c r="G82" s="28"/>
      <c r="H82" s="27"/>
      <c r="I82" s="29" t="str">
        <f t="shared" si="12"/>
        <v>TBD</v>
      </c>
      <c r="J82" s="43"/>
      <c r="K82" s="44"/>
      <c r="L82" s="44"/>
      <c r="M82" s="96"/>
      <c r="N82" s="18">
        <f t="shared" ca="1" si="1"/>
        <v>43284</v>
      </c>
      <c r="O82" s="19" t="str">
        <f t="shared" si="14"/>
        <v>To Be Completed</v>
      </c>
      <c r="P82" s="19">
        <f t="shared" ca="1" si="13"/>
        <v>-43284</v>
      </c>
      <c r="Q82" s="45" t="str">
        <f t="shared" ca="1" si="10"/>
        <v>Late</v>
      </c>
      <c r="R82" s="45" t="str">
        <f t="shared" si="11"/>
        <v>TBD</v>
      </c>
      <c r="S82" s="46"/>
    </row>
    <row r="83" spans="1:19" s="10" customFormat="1" ht="89.25">
      <c r="A83" s="182"/>
      <c r="B83" s="186"/>
      <c r="C83" s="188"/>
      <c r="D83" s="161"/>
      <c r="E83" s="29" t="s">
        <v>40</v>
      </c>
      <c r="F83" s="115" t="s">
        <v>104</v>
      </c>
      <c r="G83" s="28"/>
      <c r="H83" s="27"/>
      <c r="I83" s="29" t="str">
        <f t="shared" si="12"/>
        <v>TBD</v>
      </c>
      <c r="J83" s="43"/>
      <c r="K83" s="44"/>
      <c r="L83" s="44"/>
      <c r="M83" s="96"/>
      <c r="N83" s="18">
        <f t="shared" ca="1" si="1"/>
        <v>43284</v>
      </c>
      <c r="O83" s="19" t="str">
        <f t="shared" si="14"/>
        <v>To Be Completed</v>
      </c>
      <c r="P83" s="19">
        <f t="shared" ca="1" si="13"/>
        <v>-43284</v>
      </c>
      <c r="Q83" s="45" t="str">
        <f t="shared" ca="1" si="10"/>
        <v>Late</v>
      </c>
      <c r="R83" s="45" t="str">
        <f t="shared" si="11"/>
        <v>TBD</v>
      </c>
      <c r="S83" s="46"/>
    </row>
    <row r="84" spans="1:19" s="10" customFormat="1" ht="63.75">
      <c r="A84" s="182"/>
      <c r="B84" s="186"/>
      <c r="C84" s="188"/>
      <c r="D84" s="161"/>
      <c r="E84" s="29" t="s">
        <v>40</v>
      </c>
      <c r="F84" s="115" t="s">
        <v>105</v>
      </c>
      <c r="G84" s="28"/>
      <c r="H84" s="27"/>
      <c r="I84" s="29" t="str">
        <f t="shared" si="12"/>
        <v>TBD</v>
      </c>
      <c r="J84" s="43"/>
      <c r="K84" s="44"/>
      <c r="L84" s="44"/>
      <c r="M84" s="96"/>
      <c r="N84" s="18">
        <f t="shared" ca="1" si="1"/>
        <v>43284</v>
      </c>
      <c r="O84" s="19" t="str">
        <f t="shared" si="14"/>
        <v>To Be Completed</v>
      </c>
      <c r="P84" s="19">
        <f t="shared" ca="1" si="13"/>
        <v>-43284</v>
      </c>
      <c r="Q84" s="45" t="str">
        <f t="shared" ca="1" si="10"/>
        <v>Late</v>
      </c>
      <c r="R84" s="45" t="str">
        <f t="shared" si="11"/>
        <v>TBD</v>
      </c>
      <c r="S84" s="46"/>
    </row>
    <row r="85" spans="1:19" s="10" customFormat="1" ht="247.5" customHeight="1">
      <c r="A85" s="182"/>
      <c r="B85" s="186"/>
      <c r="C85" s="188"/>
      <c r="D85" s="161"/>
      <c r="E85" s="29" t="s">
        <v>40</v>
      </c>
      <c r="F85" s="115" t="s">
        <v>206</v>
      </c>
      <c r="G85" s="28"/>
      <c r="H85" s="27"/>
      <c r="I85" s="29" t="str">
        <f t="shared" si="12"/>
        <v>TBD</v>
      </c>
      <c r="J85" s="43"/>
      <c r="K85" s="44"/>
      <c r="L85" s="44"/>
      <c r="M85" s="96"/>
      <c r="N85" s="18">
        <f t="shared" ca="1" si="1"/>
        <v>43284</v>
      </c>
      <c r="O85" s="19" t="str">
        <f t="shared" si="14"/>
        <v>To Be Completed</v>
      </c>
      <c r="P85" s="19">
        <f t="shared" ca="1" si="13"/>
        <v>-43284</v>
      </c>
      <c r="Q85" s="45" t="str">
        <f t="shared" ca="1" si="10"/>
        <v>Late</v>
      </c>
      <c r="R85" s="45" t="str">
        <f t="shared" si="11"/>
        <v>TBD</v>
      </c>
      <c r="S85" s="46"/>
    </row>
    <row r="86" spans="1:19" s="10" customFormat="1" ht="89.25">
      <c r="A86" s="168"/>
      <c r="B86" s="187"/>
      <c r="C86" s="165"/>
      <c r="D86" s="162"/>
      <c r="E86" s="29" t="s">
        <v>40</v>
      </c>
      <c r="F86" s="115" t="s">
        <v>106</v>
      </c>
      <c r="G86" s="28"/>
      <c r="H86" s="27"/>
      <c r="I86" s="29" t="str">
        <f t="shared" si="12"/>
        <v>TBD</v>
      </c>
      <c r="J86" s="43"/>
      <c r="K86" s="44"/>
      <c r="L86" s="44"/>
      <c r="M86" s="96"/>
      <c r="N86" s="117">
        <f t="shared" ca="1" si="1"/>
        <v>43284</v>
      </c>
      <c r="O86" s="118" t="str">
        <f t="shared" si="14"/>
        <v>To Be Completed</v>
      </c>
      <c r="P86" s="119">
        <f t="shared" ca="1" si="13"/>
        <v>-43284</v>
      </c>
      <c r="Q86" s="45" t="str">
        <f t="shared" ca="1" si="10"/>
        <v>Late</v>
      </c>
      <c r="R86" s="45" t="str">
        <f t="shared" si="11"/>
        <v>TBD</v>
      </c>
      <c r="S86" s="46"/>
    </row>
    <row r="87" spans="1:19" s="10" customFormat="1" ht="12.75">
      <c r="D87" s="12"/>
      <c r="E87" s="22"/>
      <c r="I87" s="26"/>
      <c r="K87" s="22"/>
      <c r="L87" s="22"/>
      <c r="M87" s="97"/>
      <c r="N87" s="26"/>
      <c r="O87" s="26"/>
      <c r="P87" s="26"/>
      <c r="Q87" s="26"/>
      <c r="R87" s="26"/>
    </row>
    <row r="88" spans="1:19" s="10" customFormat="1" ht="12.75">
      <c r="D88" s="12"/>
      <c r="E88" s="22"/>
      <c r="I88" s="26"/>
      <c r="K88" s="22"/>
      <c r="L88" s="22"/>
      <c r="M88" s="97"/>
      <c r="N88" s="26"/>
      <c r="O88" s="26"/>
      <c r="P88" s="26"/>
      <c r="Q88" s="26"/>
      <c r="R88" s="26"/>
    </row>
    <row r="89" spans="1:19" s="10" customFormat="1" ht="12.75">
      <c r="D89" s="12"/>
      <c r="E89" s="22"/>
      <c r="I89" s="26"/>
      <c r="K89" s="22"/>
      <c r="L89" s="22"/>
      <c r="M89" s="97"/>
      <c r="N89" s="26"/>
      <c r="O89" s="26"/>
      <c r="P89" s="26"/>
      <c r="Q89" s="26"/>
      <c r="R89" s="26"/>
    </row>
    <row r="90" spans="1:19" s="10" customFormat="1" ht="12.75">
      <c r="D90" s="12"/>
      <c r="E90" s="22"/>
      <c r="I90" s="32"/>
      <c r="K90" s="22"/>
      <c r="L90" s="22"/>
      <c r="M90" s="97"/>
      <c r="N90" s="26"/>
      <c r="O90" s="26"/>
      <c r="P90" s="26"/>
      <c r="Q90" s="26"/>
      <c r="R90" s="26"/>
    </row>
    <row r="91" spans="1:19" s="10" customFormat="1" ht="12.75">
      <c r="D91" s="12"/>
      <c r="E91" s="22"/>
      <c r="I91" s="32"/>
      <c r="K91" s="22"/>
      <c r="L91" s="22"/>
      <c r="M91" s="97"/>
      <c r="N91" s="26"/>
      <c r="O91" s="26"/>
      <c r="P91" s="26"/>
      <c r="Q91" s="26"/>
      <c r="R91" s="26"/>
    </row>
    <row r="92" spans="1:19" s="10" customFormat="1" ht="12.75">
      <c r="D92" s="12"/>
      <c r="E92" s="22"/>
      <c r="I92" s="32"/>
      <c r="K92" s="22"/>
      <c r="L92" s="22"/>
      <c r="M92" s="97"/>
      <c r="N92" s="26"/>
      <c r="O92" s="26"/>
      <c r="P92" s="26"/>
      <c r="Q92" s="26"/>
      <c r="R92" s="26"/>
    </row>
    <row r="93" spans="1:19" s="10" customFormat="1" ht="12.75">
      <c r="D93" s="12"/>
      <c r="E93" s="22"/>
      <c r="I93" s="32"/>
      <c r="K93" s="22"/>
      <c r="L93" s="22"/>
      <c r="M93" s="97"/>
      <c r="N93" s="26"/>
      <c r="O93" s="26"/>
      <c r="P93" s="26"/>
      <c r="Q93" s="26"/>
      <c r="R93" s="26"/>
    </row>
    <row r="94" spans="1:19" s="10" customFormat="1" ht="12.75">
      <c r="D94" s="12"/>
      <c r="E94" s="22"/>
      <c r="I94" s="32"/>
      <c r="K94" s="22"/>
      <c r="L94" s="22"/>
      <c r="M94" s="97"/>
      <c r="N94" s="26"/>
      <c r="O94" s="26"/>
      <c r="P94" s="26"/>
      <c r="Q94" s="26"/>
      <c r="R94" s="26"/>
    </row>
    <row r="95" spans="1:19" s="10" customFormat="1" ht="12.75">
      <c r="D95" s="12"/>
      <c r="E95" s="22"/>
      <c r="I95" s="32"/>
      <c r="K95" s="22"/>
      <c r="L95" s="22"/>
      <c r="M95" s="97"/>
      <c r="N95" s="26"/>
      <c r="O95" s="26"/>
      <c r="P95" s="26"/>
      <c r="Q95" s="26"/>
      <c r="R95" s="26"/>
    </row>
    <row r="96" spans="1:19" s="10" customFormat="1" ht="12.75">
      <c r="D96" s="12"/>
      <c r="E96" s="22"/>
      <c r="I96" s="32"/>
      <c r="K96" s="22"/>
      <c r="L96" s="22"/>
      <c r="M96" s="97"/>
      <c r="N96" s="26"/>
      <c r="O96" s="26"/>
      <c r="P96" s="26"/>
      <c r="Q96" s="26"/>
      <c r="R96" s="26"/>
    </row>
    <row r="97" spans="4:18" s="10" customFormat="1" ht="12.75">
      <c r="D97" s="12"/>
      <c r="E97" s="22"/>
      <c r="I97" s="32"/>
      <c r="K97" s="22"/>
      <c r="L97" s="22"/>
      <c r="M97" s="97"/>
      <c r="N97" s="26"/>
      <c r="O97" s="26"/>
      <c r="P97" s="26"/>
      <c r="Q97" s="26"/>
      <c r="R97" s="26"/>
    </row>
    <row r="98" spans="4:18" s="10" customFormat="1" ht="12.75">
      <c r="D98" s="12"/>
      <c r="E98" s="22"/>
      <c r="I98" s="32"/>
      <c r="K98" s="22"/>
      <c r="L98" s="22"/>
      <c r="M98" s="97"/>
      <c r="N98" s="26"/>
      <c r="O98" s="26"/>
      <c r="P98" s="26"/>
      <c r="Q98" s="26"/>
      <c r="R98" s="26"/>
    </row>
    <row r="99" spans="4:18" s="10" customFormat="1" ht="12.75">
      <c r="D99" s="12"/>
      <c r="E99" s="22"/>
      <c r="I99" s="32"/>
      <c r="K99" s="22"/>
      <c r="L99" s="22"/>
      <c r="M99" s="97"/>
      <c r="N99" s="26"/>
      <c r="O99" s="26"/>
      <c r="P99" s="26"/>
      <c r="Q99" s="26"/>
      <c r="R99" s="26"/>
    </row>
    <row r="100" spans="4:18" s="10" customFormat="1" ht="12.75">
      <c r="D100" s="12"/>
      <c r="E100" s="22"/>
      <c r="I100" s="32"/>
      <c r="K100" s="22"/>
      <c r="L100" s="22"/>
      <c r="M100" s="97"/>
      <c r="N100" s="26"/>
      <c r="O100" s="26"/>
      <c r="P100" s="26"/>
      <c r="Q100" s="26"/>
      <c r="R100" s="26"/>
    </row>
  </sheetData>
  <sheetProtection password="D94A" sheet="1" objects="1" scenarios="1" formatCells="0" formatRows="0"/>
  <mergeCells count="72">
    <mergeCell ref="D42:D44"/>
    <mergeCell ref="C42:C44"/>
    <mergeCell ref="C48:C51"/>
    <mergeCell ref="B15:B22"/>
    <mergeCell ref="B23:B25"/>
    <mergeCell ref="D45:D47"/>
    <mergeCell ref="C45:C47"/>
    <mergeCell ref="D26:D30"/>
    <mergeCell ref="B26:B30"/>
    <mergeCell ref="B42:B44"/>
    <mergeCell ref="B45:B47"/>
    <mergeCell ref="D48:D51"/>
    <mergeCell ref="D15:D22"/>
    <mergeCell ref="D39:D41"/>
    <mergeCell ref="D23:D25"/>
    <mergeCell ref="D31:D38"/>
    <mergeCell ref="A6:C7"/>
    <mergeCell ref="C26:C30"/>
    <mergeCell ref="A26:A30"/>
    <mergeCell ref="B31:B38"/>
    <mergeCell ref="B39:B41"/>
    <mergeCell ref="C31:C38"/>
    <mergeCell ref="A15:A22"/>
    <mergeCell ref="C15:C22"/>
    <mergeCell ref="A23:A25"/>
    <mergeCell ref="C23:C25"/>
    <mergeCell ref="A31:A38"/>
    <mergeCell ref="A45:A47"/>
    <mergeCell ref="A39:A41"/>
    <mergeCell ref="C39:C41"/>
    <mergeCell ref="A42:A44"/>
    <mergeCell ref="B48:B51"/>
    <mergeCell ref="A48:A51"/>
    <mergeCell ref="D67:D68"/>
    <mergeCell ref="A56:A62"/>
    <mergeCell ref="B56:B62"/>
    <mergeCell ref="B52:B55"/>
    <mergeCell ref="B63:B66"/>
    <mergeCell ref="B67:B68"/>
    <mergeCell ref="D63:D66"/>
    <mergeCell ref="C63:C66"/>
    <mergeCell ref="D52:D55"/>
    <mergeCell ref="C52:C55"/>
    <mergeCell ref="A52:A55"/>
    <mergeCell ref="D56:D62"/>
    <mergeCell ref="C56:C62"/>
    <mergeCell ref="A63:A66"/>
    <mergeCell ref="C67:C68"/>
    <mergeCell ref="A67:A68"/>
    <mergeCell ref="A82:A86"/>
    <mergeCell ref="D77:D81"/>
    <mergeCell ref="C77:C81"/>
    <mergeCell ref="A77:A81"/>
    <mergeCell ref="C69:C72"/>
    <mergeCell ref="A69:A72"/>
    <mergeCell ref="A73:A75"/>
    <mergeCell ref="C73:C75"/>
    <mergeCell ref="D73:D75"/>
    <mergeCell ref="B69:B72"/>
    <mergeCell ref="B73:B75"/>
    <mergeCell ref="B77:B81"/>
    <mergeCell ref="B82:B86"/>
    <mergeCell ref="D69:D72"/>
    <mergeCell ref="D82:D86"/>
    <mergeCell ref="C82:C86"/>
    <mergeCell ref="J10:K10"/>
    <mergeCell ref="J11:K11"/>
    <mergeCell ref="J12:K12"/>
    <mergeCell ref="J5:L6"/>
    <mergeCell ref="J7:K7"/>
    <mergeCell ref="J8:K8"/>
    <mergeCell ref="J9:K9"/>
  </mergeCells>
  <conditionalFormatting sqref="G15:G86">
    <cfRule type="containsText" dxfId="22" priority="182" stopIfTrue="1" operator="containsText" text="Not">
      <formula>NOT(ISERROR(SEARCH("Not",G15)))</formula>
    </cfRule>
    <cfRule type="containsText" dxfId="21" priority="318" stopIfTrue="1" operator="containsText" text="Substantially">
      <formula>NOT(ISERROR(SEARCH("Substantially",G15)))</formula>
    </cfRule>
    <cfRule type="containsText" dxfId="20" priority="319" stopIfTrue="1" operator="containsText" text="Compliant">
      <formula>NOT(ISERROR(SEARCH("Compliant",G15)))</formula>
    </cfRule>
  </conditionalFormatting>
  <conditionalFormatting sqref="I15:I86">
    <cfRule type="cellIs" dxfId="19" priority="201" stopIfTrue="1" operator="equal">
      <formula>"TBD"</formula>
    </cfRule>
    <cfRule type="containsText" dxfId="18" priority="231" stopIfTrue="1" operator="containsText" text="No">
      <formula>NOT(ISERROR(SEARCH("No",I15)))</formula>
    </cfRule>
    <cfRule type="containsText" dxfId="17" priority="232" stopIfTrue="1" operator="containsText" text="Yes">
      <formula>NOT(ISERROR(SEARCH("Yes",I15)))</formula>
    </cfRule>
  </conditionalFormatting>
  <conditionalFormatting sqref="R15:R86">
    <cfRule type="containsText" dxfId="16" priority="170" stopIfTrue="1" operator="containsText" text="TBD">
      <formula>NOT(ISERROR(SEARCH("TBD",R15)))</formula>
    </cfRule>
    <cfRule type="containsText" dxfId="15" priority="171" stopIfTrue="1" operator="containsText" text="Late">
      <formula>NOT(ISERROR(SEARCH("Late",R15)))</formula>
    </cfRule>
    <cfRule type="containsText" dxfId="14" priority="172" stopIfTrue="1" operator="containsText" text="Completed">
      <formula>NOT(ISERROR(SEARCH("Completed",R15)))</formula>
    </cfRule>
    <cfRule type="containsText" dxfId="13" priority="173" stopIfTrue="1" operator="containsText" text="Not Yet Due">
      <formula>NOT(ISERROR(SEARCH("Not Yet Due",R15)))</formula>
    </cfRule>
  </conditionalFormatting>
  <conditionalFormatting sqref="G15:G27">
    <cfRule type="containsText" dxfId="12" priority="12" stopIfTrue="1" operator="containsText" text="Not">
      <formula>NOT(ISERROR(SEARCH("Not",G15)))</formula>
    </cfRule>
    <cfRule type="containsText" dxfId="11" priority="13" stopIfTrue="1" operator="containsText" text="Substantially">
      <formula>NOT(ISERROR(SEARCH("Substantially",G15)))</formula>
    </cfRule>
    <cfRule type="containsText" dxfId="10" priority="14" stopIfTrue="1" operator="containsText" text="Compliant">
      <formula>NOT(ISERROR(SEARCH("Compliant",G15)))</formula>
    </cfRule>
  </conditionalFormatting>
  <conditionalFormatting sqref="I15:I27">
    <cfRule type="cellIs" dxfId="9" priority="11" stopIfTrue="1" operator="equal">
      <formula>"TBD"</formula>
    </cfRule>
  </conditionalFormatting>
  <conditionalFormatting sqref="I15:I27">
    <cfRule type="containsText" dxfId="8" priority="9" stopIfTrue="1" operator="containsText" text="No">
      <formula>NOT(ISERROR(SEARCH("No",I15)))</formula>
    </cfRule>
    <cfRule type="containsText" dxfId="7" priority="10" stopIfTrue="1" operator="containsText" text="Yes">
      <formula>NOT(ISERROR(SEARCH("Yes",I15)))</formula>
    </cfRule>
  </conditionalFormatting>
  <conditionalFormatting sqref="I15:I27">
    <cfRule type="cellIs" dxfId="6" priority="6" stopIfTrue="1" operator="equal">
      <formula>"TBD"</formula>
    </cfRule>
    <cfRule type="containsText" dxfId="5" priority="7" stopIfTrue="1" operator="containsText" text="No">
      <formula>NOT(ISERROR(SEARCH("No",I15)))</formula>
    </cfRule>
    <cfRule type="containsText" dxfId="4" priority="8" stopIfTrue="1" operator="containsText" text="Yes">
      <formula>NOT(ISERROR(SEARCH("Yes",I15)))</formula>
    </cfRule>
  </conditionalFormatting>
  <conditionalFormatting sqref="Q15:R86">
    <cfRule type="cellIs" dxfId="3" priority="1" stopIfTrue="1" operator="equal">
      <formula>"TBD"</formula>
    </cfRule>
    <cfRule type="cellIs" dxfId="2" priority="3" stopIfTrue="1" operator="equal">
      <formula>"Late"</formula>
    </cfRule>
    <cfRule type="cellIs" dxfId="1" priority="4" stopIfTrue="1" operator="equal">
      <formula>"Completed"</formula>
    </cfRule>
    <cfRule type="cellIs" dxfId="0" priority="5" stopIfTrue="1" operator="equal">
      <formula>"Not Yet Due"</formula>
    </cfRule>
  </conditionalFormatting>
  <dataValidations count="2">
    <dataValidation type="list" allowBlank="1" showInputMessage="1" showErrorMessage="1" sqref="H13">
      <formula1>#REF!</formula1>
    </dataValidation>
    <dataValidation type="list" allowBlank="1" showInputMessage="1" showErrorMessage="1" sqref="G15:G86">
      <formula1>"Compliant, Substantially Compliant, Not Compliant"</formula1>
    </dataValidation>
  </dataValidations>
  <printOptions horizontalCentered="1"/>
  <pageMargins left="0.70866141732283472" right="0.70866141732283472" top="0.74803149606299213" bottom="0.74803149606299213" header="0.31496062992125984" footer="0.31496062992125984"/>
  <pageSetup paperSize="9" scale="55" orientation="landscape" r:id="rId1"/>
  <headerFooter>
    <oddHeader>&amp;C&amp;A</oddHeader>
    <oddFooter>&amp;LHSE Quality Improvement Division&amp;CPage &amp;P of &amp;N</oddFooter>
  </headerFooter>
  <rowBreaks count="9" manualBreakCount="9">
    <brk id="19" max="16383" man="1"/>
    <brk id="25" max="16383" man="1"/>
    <brk id="30" max="16383" man="1"/>
    <brk id="38" max="16383" man="1"/>
    <brk id="46" max="16383" man="1"/>
    <brk id="51" max="16383" man="1"/>
    <brk id="68" max="16383" man="1"/>
    <brk id="75" max="16383" man="1"/>
    <brk id="81" max="16383" man="1"/>
  </rowBreaks>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36"/>
  <sheetViews>
    <sheetView zoomScaleNormal="100" workbookViewId="0">
      <selection activeCell="D13" sqref="D13"/>
    </sheetView>
  </sheetViews>
  <sheetFormatPr defaultRowHeight="15"/>
  <cols>
    <col min="1" max="1" width="21.5703125" customWidth="1"/>
    <col min="2" max="2" width="12.28515625" customWidth="1"/>
    <col min="3" max="3" width="12" customWidth="1"/>
    <col min="4" max="4" width="28.5703125" customWidth="1"/>
  </cols>
  <sheetData>
    <row r="1" spans="1:4" ht="15.75">
      <c r="A1" s="216"/>
      <c r="B1" s="217"/>
      <c r="C1" s="217"/>
      <c r="D1" s="218"/>
    </row>
    <row r="2" spans="1:4" ht="15.75">
      <c r="A2" s="201"/>
      <c r="B2" s="202"/>
      <c r="C2" s="202"/>
      <c r="D2" s="203"/>
    </row>
    <row r="3" spans="1:4" ht="15.75">
      <c r="A3" s="201"/>
      <c r="B3" s="202"/>
      <c r="C3" s="202"/>
      <c r="D3" s="203"/>
    </row>
    <row r="4" spans="1:4">
      <c r="A4" s="219"/>
      <c r="B4" s="220"/>
      <c r="C4" s="220"/>
      <c r="D4" s="221"/>
    </row>
    <row r="5" spans="1:4" ht="15.75">
      <c r="A5" s="201"/>
      <c r="B5" s="202"/>
      <c r="C5" s="202"/>
      <c r="D5" s="203"/>
    </row>
    <row r="6" spans="1:4" ht="15.75">
      <c r="A6" s="201"/>
      <c r="B6" s="202"/>
      <c r="C6" s="202"/>
      <c r="D6" s="203"/>
    </row>
    <row r="7" spans="1:4" ht="19.149999999999999" customHeight="1" thickBot="1">
      <c r="A7" s="201"/>
      <c r="B7" s="202"/>
      <c r="C7" s="202"/>
      <c r="D7" s="203"/>
    </row>
    <row r="8" spans="1:4" ht="16.5" hidden="1" thickBot="1">
      <c r="A8" s="207"/>
      <c r="B8" s="208"/>
      <c r="C8" s="208"/>
      <c r="D8" s="209"/>
    </row>
    <row r="9" spans="1:4" ht="78" customHeight="1" thickBot="1">
      <c r="A9" s="210" t="s">
        <v>229</v>
      </c>
      <c r="B9" s="212" t="s">
        <v>230</v>
      </c>
      <c r="C9" s="210" t="s">
        <v>231</v>
      </c>
      <c r="D9" s="214" t="s">
        <v>232</v>
      </c>
    </row>
    <row r="10" spans="1:4" ht="15.75" hidden="1" thickBot="1">
      <c r="A10" s="211"/>
      <c r="B10" s="213"/>
      <c r="C10" s="211"/>
      <c r="D10" s="215"/>
    </row>
    <row r="11" spans="1:4" ht="15.75">
      <c r="A11" s="210" t="s">
        <v>233</v>
      </c>
      <c r="B11" s="214" t="s">
        <v>234</v>
      </c>
      <c r="C11" s="210" t="s">
        <v>235</v>
      </c>
      <c r="D11" s="123" t="s">
        <v>236</v>
      </c>
    </row>
    <row r="12" spans="1:4" ht="16.5" thickBot="1">
      <c r="A12" s="211"/>
      <c r="B12" s="215"/>
      <c r="C12" s="211"/>
      <c r="D12" s="122" t="s">
        <v>237</v>
      </c>
    </row>
    <row r="13" spans="1:4" ht="34.5" thickBot="1">
      <c r="A13" s="124" t="s">
        <v>238</v>
      </c>
      <c r="B13" s="122" t="s">
        <v>239</v>
      </c>
      <c r="C13" s="125" t="s">
        <v>240</v>
      </c>
      <c r="D13" s="126">
        <v>43586</v>
      </c>
    </row>
    <row r="14" spans="1:4" ht="15.75">
      <c r="A14" s="216"/>
      <c r="B14" s="217"/>
      <c r="C14" s="217"/>
      <c r="D14" s="218"/>
    </row>
    <row r="15" spans="1:4" ht="15.75">
      <c r="A15" s="201"/>
      <c r="B15" s="202"/>
      <c r="C15" s="202"/>
      <c r="D15" s="203"/>
    </row>
    <row r="16" spans="1:4" ht="15.75">
      <c r="A16" s="201"/>
      <c r="B16" s="202"/>
      <c r="C16" s="202"/>
      <c r="D16" s="203"/>
    </row>
    <row r="17" spans="1:4" ht="15.75">
      <c r="A17" s="201"/>
      <c r="B17" s="202"/>
      <c r="C17" s="202"/>
      <c r="D17" s="203"/>
    </row>
    <row r="18" spans="1:4" ht="15.75">
      <c r="A18" s="201"/>
      <c r="B18" s="202"/>
      <c r="C18" s="202"/>
      <c r="D18" s="203"/>
    </row>
    <row r="19" spans="1:4" ht="15.75">
      <c r="A19" s="201"/>
      <c r="B19" s="202"/>
      <c r="C19" s="202"/>
      <c r="D19" s="203"/>
    </row>
    <row r="20" spans="1:4">
      <c r="A20" s="204" t="s">
        <v>241</v>
      </c>
      <c r="B20" s="205"/>
      <c r="C20" s="205"/>
      <c r="D20" s="206"/>
    </row>
    <row r="21" spans="1:4">
      <c r="A21" s="204" t="s">
        <v>242</v>
      </c>
      <c r="B21" s="205"/>
      <c r="C21" s="205"/>
      <c r="D21" s="206"/>
    </row>
    <row r="22" spans="1:4">
      <c r="A22" s="204" t="s">
        <v>243</v>
      </c>
      <c r="B22" s="205"/>
      <c r="C22" s="205"/>
      <c r="D22" s="206"/>
    </row>
    <row r="23" spans="1:4">
      <c r="A23" s="204" t="s">
        <v>244</v>
      </c>
      <c r="B23" s="205"/>
      <c r="C23" s="205"/>
      <c r="D23" s="206"/>
    </row>
    <row r="24" spans="1:4" ht="15.75">
      <c r="A24" s="201"/>
      <c r="B24" s="202"/>
      <c r="C24" s="202"/>
      <c r="D24" s="203"/>
    </row>
    <row r="25" spans="1:4" ht="15.75">
      <c r="A25" s="201"/>
      <c r="B25" s="202"/>
      <c r="C25" s="202"/>
      <c r="D25" s="203"/>
    </row>
    <row r="30" spans="1:4" ht="15.75">
      <c r="A30" s="201"/>
      <c r="B30" s="202"/>
      <c r="C30" s="202"/>
      <c r="D30" s="203"/>
    </row>
    <row r="35" spans="1:4" ht="15.75">
      <c r="A35" s="201"/>
      <c r="B35" s="202"/>
      <c r="C35" s="202"/>
      <c r="D35" s="203"/>
    </row>
    <row r="36" spans="1:4" ht="16.5" thickBot="1">
      <c r="A36" s="207"/>
      <c r="B36" s="208"/>
      <c r="C36" s="208"/>
      <c r="D36" s="209"/>
    </row>
  </sheetData>
  <mergeCells count="30">
    <mergeCell ref="A1:D1"/>
    <mergeCell ref="A2:D2"/>
    <mergeCell ref="A3:D3"/>
    <mergeCell ref="A4:D4"/>
    <mergeCell ref="A14:D14"/>
    <mergeCell ref="A5:D5"/>
    <mergeCell ref="A6:D6"/>
    <mergeCell ref="A7:D7"/>
    <mergeCell ref="A8:D8"/>
    <mergeCell ref="A15:D15"/>
    <mergeCell ref="A9:A10"/>
    <mergeCell ref="B9:B10"/>
    <mergeCell ref="C9:C10"/>
    <mergeCell ref="D9:D10"/>
    <mergeCell ref="A11:A12"/>
    <mergeCell ref="B11:B12"/>
    <mergeCell ref="C11:C12"/>
    <mergeCell ref="A16:D16"/>
    <mergeCell ref="A17:D17"/>
    <mergeCell ref="A23:D23"/>
    <mergeCell ref="A35:D35"/>
    <mergeCell ref="A36:D36"/>
    <mergeCell ref="A30:D30"/>
    <mergeCell ref="A20:D20"/>
    <mergeCell ref="A21:D21"/>
    <mergeCell ref="A22:D22"/>
    <mergeCell ref="A24:D24"/>
    <mergeCell ref="A25:D25"/>
    <mergeCell ref="A18:D18"/>
    <mergeCell ref="A19:D19"/>
  </mergeCells>
  <pageMargins left="0.7" right="0.7" top="0.75" bottom="0.75" header="0.3" footer="0.3"/>
  <pageSetup paperSize="258"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760EDBA42D2C42827779D731D67E88" ma:contentTypeVersion="14" ma:contentTypeDescription="Create a new document." ma:contentTypeScope="" ma:versionID="1f936851a4f4d56cd976a0ec109fb386">
  <xsd:schema xmlns:xsd="http://www.w3.org/2001/XMLSchema" xmlns:xs="http://www.w3.org/2001/XMLSchema" xmlns:p="http://schemas.microsoft.com/office/2006/metadata/properties" xmlns:ns2="76653376-2575-445d-acf4-ce914dd67c3f" xmlns:ns3="41210f2c-1874-482f-8bba-f603b7a7ee34" targetNamespace="http://schemas.microsoft.com/office/2006/metadata/properties" ma:root="true" ma:fieldsID="cbeea72f1b9aa1f23656ed7d5f7c9caa" ns2:_="" ns3:_="">
    <xsd:import namespace="76653376-2575-445d-acf4-ce914dd67c3f"/>
    <xsd:import namespace="41210f2c-1874-482f-8bba-f603b7a7ee3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ServiceOCR"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653376-2575-445d-acf4-ce914dd67c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306e098b-4097-499f-beed-9b8324796cc4"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1210f2c-1874-482f-8bba-f603b7a7ee3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de366704-5982-4806-bb07-225cf1fd1787}" ma:internalName="TaxCatchAll" ma:showField="CatchAllData" ma:web="41210f2c-1874-482f-8bba-f603b7a7ee3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1F8693-622F-467F-9251-7512AFE85806}"/>
</file>

<file path=customXml/itemProps2.xml><?xml version="1.0" encoding="utf-8"?>
<ds:datastoreItem xmlns:ds="http://schemas.openxmlformats.org/officeDocument/2006/customXml" ds:itemID="{34F8B733-3C1E-4D27-8617-AA3300FD96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COVER PAGE</vt:lpstr>
      <vt:lpstr>SUMMARY of STATUS</vt:lpstr>
      <vt:lpstr>Capacity and Capability</vt:lpstr>
      <vt:lpstr>Sheet2</vt:lpstr>
      <vt:lpstr>Quality and Safety</vt:lpstr>
      <vt:lpstr>formula</vt:lpstr>
      <vt:lpstr>Reference</vt:lpstr>
      <vt:lpstr>'Capacity and Capability'!Print_Area</vt:lpstr>
      <vt:lpstr>'Quality and Safety'!Print_Area</vt:lpstr>
      <vt:lpstr>'SUMMARY of STATUS'!Print_Area</vt:lpstr>
      <vt:lpstr>'Capacity and Capability'!Print_Titles</vt:lpstr>
      <vt:lpstr>'Quality and Safety'!Print_Titles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HSE QUALITY IMPROVEMENT DIVISION</dc:creator>
  <dc:description>Developed by the HSE Quality Improvement Division (March 2018)</dc:description>
  <cp:lastModifiedBy>Admin</cp:lastModifiedBy>
  <cp:lastPrinted>2018-03-27T12:57:56Z</cp:lastPrinted>
  <dcterms:created xsi:type="dcterms:W3CDTF">2018-02-12T12:50:41Z</dcterms:created>
  <dcterms:modified xsi:type="dcterms:W3CDTF">2018-07-03T13:08:49Z</dcterms:modified>
</cp:coreProperties>
</file>